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Formazione\2025\CATALOGO 2025\__Catalogo interattivo\"/>
    </mc:Choice>
  </mc:AlternateContent>
  <xr:revisionPtr revIDLastSave="0" documentId="13_ncr:1_{12F62957-5E7F-4FBA-A9EB-A853311A1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alogo 2025" sheetId="1" r:id="rId1"/>
    <sheet name=" SBS+ Management Academy" sheetId="2" r:id="rId2"/>
  </sheets>
  <definedNames>
    <definedName name="_xlnm.Print_Area" localSheetId="0">'Catalogo 2025'!$A$1:$I$198</definedName>
    <definedName name="QUELLO_CHE_I_COMMERCIALI_DEVONO_SAPERE">'Catalogo 2025'!$A$111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1" l="1"/>
  <c r="I188" i="1"/>
  <c r="I162" i="1"/>
  <c r="H162" i="1"/>
  <c r="I11" i="2"/>
  <c r="H11" i="2"/>
  <c r="G11" i="2"/>
  <c r="H6" i="2"/>
  <c r="I6" i="2"/>
  <c r="H7" i="2"/>
  <c r="I7" i="2"/>
  <c r="H8" i="2"/>
  <c r="I8" i="2"/>
  <c r="H9" i="2"/>
  <c r="I9" i="2"/>
  <c r="H10" i="2"/>
  <c r="I10" i="2"/>
  <c r="I5" i="2"/>
  <c r="H5" i="2"/>
  <c r="I4" i="2"/>
  <c r="H4" i="2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71" i="1"/>
  <c r="I171" i="1"/>
  <c r="I170" i="1"/>
  <c r="H170" i="1"/>
  <c r="G189" i="1"/>
  <c r="G165" i="1" a="1"/>
  <c r="G165" i="1" s="1"/>
  <c r="H163" i="1"/>
  <c r="I163" i="1"/>
  <c r="I144" i="1"/>
  <c r="H147" i="1"/>
  <c r="I147" i="1" s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H145" i="1"/>
  <c r="I145" i="1"/>
  <c r="I131" i="1"/>
  <c r="I130" i="1"/>
  <c r="H131" i="1"/>
  <c r="H130" i="1"/>
  <c r="G126" i="1"/>
  <c r="G105" i="1"/>
  <c r="I102" i="1"/>
  <c r="I103" i="1"/>
  <c r="I104" i="1"/>
  <c r="I100" i="1"/>
  <c r="H102" i="1"/>
  <c r="H103" i="1"/>
  <c r="H104" i="1"/>
  <c r="I101" i="1"/>
  <c r="H101" i="1"/>
  <c r="H100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73" i="1"/>
  <c r="I72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27" i="1"/>
  <c r="H26" i="1"/>
  <c r="G2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5" i="1"/>
  <c r="H48" i="1"/>
  <c r="I48" i="1"/>
  <c r="I32" i="1"/>
  <c r="H32" i="1"/>
  <c r="H28" i="1"/>
  <c r="I28" i="1"/>
  <c r="H29" i="1"/>
  <c r="I29" i="1"/>
  <c r="H30" i="1"/>
  <c r="I30" i="1"/>
  <c r="H31" i="1"/>
  <c r="I31" i="1"/>
  <c r="H33" i="1"/>
  <c r="I33" i="1"/>
  <c r="I27" i="1"/>
  <c r="I26" i="1"/>
  <c r="H189" i="1" l="1"/>
  <c r="I189" i="1"/>
  <c r="I165" i="1" a="1"/>
  <c r="I165" i="1" s="1"/>
  <c r="H165" i="1" a="1"/>
  <c r="H165" i="1" s="1"/>
  <c r="H149" i="1"/>
  <c r="I149" i="1"/>
  <c r="I105" i="1"/>
  <c r="H22" i="1"/>
  <c r="I22" i="1"/>
  <c r="I119" i="1"/>
  <c r="H119" i="1"/>
  <c r="H59" i="1" l="1"/>
  <c r="I59" i="1"/>
  <c r="H60" i="1"/>
  <c r="I60" i="1"/>
  <c r="H61" i="1"/>
  <c r="I61" i="1"/>
  <c r="H64" i="1"/>
  <c r="I64" i="1"/>
  <c r="H62" i="1"/>
  <c r="I62" i="1"/>
  <c r="H63" i="1"/>
  <c r="I63" i="1"/>
  <c r="H66" i="1"/>
  <c r="I66" i="1"/>
  <c r="H120" i="1"/>
  <c r="H44" i="1"/>
  <c r="G68" i="1" l="1"/>
  <c r="G52" i="1"/>
  <c r="G35" i="1"/>
  <c r="H35" i="1" l="1"/>
  <c r="I35" i="1"/>
  <c r="I125" i="1" l="1"/>
  <c r="H125" i="1"/>
  <c r="H111" i="1"/>
  <c r="I111" i="1"/>
  <c r="H112" i="1"/>
  <c r="I112" i="1"/>
  <c r="H114" i="1"/>
  <c r="I114" i="1"/>
  <c r="H115" i="1"/>
  <c r="I115" i="1"/>
  <c r="H116" i="1"/>
  <c r="I116" i="1"/>
  <c r="H117" i="1"/>
  <c r="I117" i="1"/>
  <c r="H113" i="1"/>
  <c r="I113" i="1"/>
  <c r="H118" i="1"/>
  <c r="I118" i="1"/>
  <c r="I120" i="1"/>
  <c r="H121" i="1"/>
  <c r="I121" i="1"/>
  <c r="H122" i="1"/>
  <c r="I122" i="1"/>
  <c r="H123" i="1"/>
  <c r="I123" i="1"/>
  <c r="H110" i="1"/>
  <c r="I110" i="1"/>
  <c r="I109" i="1"/>
  <c r="H109" i="1"/>
  <c r="I126" i="1" l="1"/>
  <c r="H126" i="1"/>
  <c r="H58" i="1" l="1"/>
  <c r="I58" i="1"/>
  <c r="I57" i="1"/>
  <c r="H57" i="1"/>
  <c r="I68" i="1" l="1"/>
  <c r="H68" i="1"/>
  <c r="H73" i="1"/>
  <c r="H105" i="1" s="1"/>
  <c r="H41" i="1"/>
  <c r="I41" i="1"/>
  <c r="H42" i="1"/>
  <c r="I42" i="1"/>
  <c r="H43" i="1"/>
  <c r="I43" i="1"/>
  <c r="I44" i="1"/>
  <c r="H45" i="1"/>
  <c r="I45" i="1"/>
  <c r="H46" i="1"/>
  <c r="I46" i="1"/>
  <c r="H47" i="1"/>
  <c r="I47" i="1"/>
  <c r="H49" i="1"/>
  <c r="I49" i="1"/>
  <c r="H40" i="1"/>
  <c r="I40" i="1"/>
  <c r="I39" i="1"/>
  <c r="H39" i="1"/>
  <c r="I52" i="1" l="1"/>
  <c r="I191" i="1" s="1"/>
  <c r="G149" i="1"/>
  <c r="G191" i="1" s="1"/>
  <c r="H52" i="1" l="1"/>
  <c r="H1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Ucima Uff. Formazione</author>
  </authors>
  <commentList>
    <comment ref="G4" authorId="0" shapeId="0" xr:uid="{F28390AA-7A9E-4122-B2DB-818AD0EB4966}">
      <text>
        <r>
          <rPr>
            <b/>
            <sz val="9"/>
            <color indexed="81"/>
            <rFont val="Tahoma"/>
            <family val="2"/>
          </rPr>
          <t>Ucima Uff. Formazione: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INSERENDO IL N. DI PERSONE INTERESSATE AL CORSO, SI GENERA AUTOMATICAMENTE IL CONTEGGIO DI ACQUISTO IN TERMINI DI LAVORATORI E COSTI COMPLESSIVI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<sst xmlns="http://schemas.openxmlformats.org/spreadsheetml/2006/main" count="574" uniqueCount="338">
  <si>
    <t>Titolo</t>
  </si>
  <si>
    <t>Durata</t>
  </si>
  <si>
    <t>Sede</t>
  </si>
  <si>
    <t>Periodo</t>
  </si>
  <si>
    <t>Quota Associato</t>
  </si>
  <si>
    <t>Quota Non Associato</t>
  </si>
  <si>
    <t>N. Persone</t>
  </si>
  <si>
    <t>Costo Associato</t>
  </si>
  <si>
    <t>Costo Non Associato</t>
  </si>
  <si>
    <t>Sub-totale spesa area Tecnica normativa</t>
  </si>
  <si>
    <t>Sub-totale spesa area Acquisti, Logistica, Magazzino</t>
  </si>
  <si>
    <t>AMMINISTRAZIONE E FINANZA</t>
  </si>
  <si>
    <t>Sub-totale spesa area Amministrazione e Finanza</t>
  </si>
  <si>
    <t>COMMERCIALE E MARKETING</t>
  </si>
  <si>
    <t>Percorsi formativi afferenti area Commerciale e Marketing</t>
  </si>
  <si>
    <t>Sub-totale spesa area Commerciale e Marketing</t>
  </si>
  <si>
    <t>EXPORT, FISCO, DOGANE, CONTRATTI</t>
  </si>
  <si>
    <t>Percorsi formativi afferenti area Export, Fisco, Dogane, Contratti</t>
  </si>
  <si>
    <t>Sub-totale spesa area Export, Fisco, Dogane, Contratti</t>
  </si>
  <si>
    <t>Come iscriversi:</t>
  </si>
  <si>
    <t xml:space="preserve">ACCEDI AL SITO WWW.SCUOLABENISTRUMENTALI.IT </t>
  </si>
  <si>
    <t>SELEZIONA IL CORSO DI TUO INTERESSE</t>
  </si>
  <si>
    <t>REGISTRATI AL SITO</t>
  </si>
  <si>
    <t>CLICCA SU "ISCRIVITI"</t>
  </si>
  <si>
    <t>Quotazione corsi/percorsi</t>
  </si>
  <si>
    <t>Altre informazioni</t>
  </si>
  <si>
    <t>Percorsi formativi afferenti area Digital Transformation</t>
  </si>
  <si>
    <t>Sub-totale spesa area Digital Tranformation</t>
  </si>
  <si>
    <t>TECNICA E NORMATIVA</t>
  </si>
  <si>
    <t>AMBIENTE E SOSTENIBILITÀ</t>
  </si>
  <si>
    <t>Online</t>
  </si>
  <si>
    <t>Sub-totale spesa area Ambiente e Sostenibilità</t>
  </si>
  <si>
    <t>TOTALE PRENOTAZIONI PREVISTE 2025</t>
  </si>
  <si>
    <t>Chat GPT for sales - base</t>
  </si>
  <si>
    <t>Trovare nuovi clienti con AI: ChatGPT e altri tools</t>
  </si>
  <si>
    <t xml:space="preserve">Concorrenti senza segreti: Competitive intelligence con AI </t>
  </si>
  <si>
    <t>Conoscere la Buyer persona con AI</t>
  </si>
  <si>
    <t xml:space="preserve">Excel per le vendite: analizzare e interpretare i dati base </t>
  </si>
  <si>
    <t>Excel per le vendite: analizzare e interpretare i dati avanzato</t>
  </si>
  <si>
    <t>Value Pricing: quanto vale il mio prodotto</t>
  </si>
  <si>
    <t>Public speaking per venditori: trasmettere affidabilità e competenza davanti al cliente</t>
  </si>
  <si>
    <t>Pipeline Management &amp; Forecasting: fondamenta per giovani commerciali</t>
  </si>
  <si>
    <t>Ingredienti principali della vendita:intelligence e comunicazione</t>
  </si>
  <si>
    <t>Intervista negoziale e tecniche di comunicazione</t>
  </si>
  <si>
    <t>Negoziazione di beni strumentali</t>
  </si>
  <si>
    <t>Strategie di comunicazione digitale: dal pensiero al risultato</t>
  </si>
  <si>
    <t>Pianificazione editoriale online: la narrazione, ai tempi del web</t>
  </si>
  <si>
    <t>Newsletter e DEM che convertono: Focus scrittura</t>
  </si>
  <si>
    <t>Newsletter e DEM che convertono: Focus strumento</t>
  </si>
  <si>
    <t>Social media policy: valore al tuo brand, senza boomerang</t>
  </si>
  <si>
    <t>online</t>
  </si>
  <si>
    <t>Blended</t>
  </si>
  <si>
    <t>Modena</t>
  </si>
  <si>
    <t>Il bilancio per non esperti</t>
  </si>
  <si>
    <t>Finance for non financial manager</t>
  </si>
  <si>
    <t>Guida pratica agli adeguati assetti: come evitare rischi patrimoniali</t>
  </si>
  <si>
    <t>Gli Adeguati Assetti nel sistema contabile: come impostare e controllare il budget delle vendite per arrivare al cash flow</t>
  </si>
  <si>
    <t xml:space="preserve">Il rendiconto finanziario </t>
  </si>
  <si>
    <t>Milano</t>
  </si>
  <si>
    <t>Gli interblocchi dei ripari mobili, il posizionamento dei dispositivi di protezione e l’accesso con tutto il corpo (norme ISO 14119, ISO 13855 e ISO/DIS 12895)</t>
  </si>
  <si>
    <t>Circuiti con funzioni di sicurezza UNI EN ISO 13849-1 (teoria + pratica)</t>
  </si>
  <si>
    <t>La progettazione e la costruzione dei ripari fissi e mobili</t>
  </si>
  <si>
    <t>Adobe InDesign per manualisti</t>
  </si>
  <si>
    <t>Conformità e certificazione delle macchine industriali WORLDWIDE</t>
  </si>
  <si>
    <t>Cybersecurity per l'automazione industriale ISO 62443-6-1</t>
  </si>
  <si>
    <t>Esportare macchine in nord America</t>
  </si>
  <si>
    <t>Manuale d’uso e manutenzione: progettazione</t>
  </si>
  <si>
    <t>Should cost Analysis</t>
  </si>
  <si>
    <t>Vendor Rating con AI</t>
  </si>
  <si>
    <t>Il rating di sostenibilità: strumenti e strategia</t>
  </si>
  <si>
    <t>Sistema di gestione della parità di genere, diversità e inclusione</t>
  </si>
  <si>
    <t>Sistemi di gestione (iso 14001 - 45001 ambiente e sicurezza): come organizzare la sostenibilità nelle aziende della meccanica strumentale</t>
  </si>
  <si>
    <t>La tassonomia europea come strumento per valutare la sostenibilità ambientale</t>
  </si>
  <si>
    <t>Percorsi formativi afferenti area Soft Skills/ Human Resource</t>
  </si>
  <si>
    <t>Sub-totale spesa area Soft Skills/ Human Resource</t>
  </si>
  <si>
    <t>Lean Production</t>
  </si>
  <si>
    <t>Pianificazione della produzione su commessa</t>
  </si>
  <si>
    <t>Treviso</t>
  </si>
  <si>
    <t>Best practice e aspetti tecnici per il settore dei beni strumentali</t>
  </si>
  <si>
    <t>Cultura della sostenibilità, visione e pratiche manageriali</t>
  </si>
  <si>
    <t>La sostenibilità dei prodotti: strumenti operativi (CFP-LCA-EPD)</t>
  </si>
  <si>
    <t>Il calcolo dell'impronta carbonica del percorso verso la neutralità</t>
  </si>
  <si>
    <t>La sostenibilità sociale: tappa imprescindibile nella roadmap ESG</t>
  </si>
  <si>
    <t>7 e 14 febbraio 2025</t>
  </si>
  <si>
    <t>20 e 27 febbraio 2025</t>
  </si>
  <si>
    <t>7 marzo 2025</t>
  </si>
  <si>
    <t>21 maggio 2025</t>
  </si>
  <si>
    <t>Sostenibilità nel settore dei beni strumentali: dall'ABC alla redazione del bilancio</t>
  </si>
  <si>
    <t>La gestione ottimale dei servizi</t>
  </si>
  <si>
    <t xml:space="preserve">Controllare i costi dei servizi </t>
  </si>
  <si>
    <t xml:space="preserve">Vendere servitization nel settore machinery </t>
  </si>
  <si>
    <t xml:space="preserve">dal 4 al 27 marzo 2025                                       </t>
  </si>
  <si>
    <t xml:space="preserve">Il bilancio per non esperti </t>
  </si>
  <si>
    <t>dal 24 marzo al 4 aprile 2025</t>
  </si>
  <si>
    <t>24 e 28 febbraio 2025</t>
  </si>
  <si>
    <t>1 e 2 aprile 2025</t>
  </si>
  <si>
    <t>Full costing: limiti e pericoli di imputare i costi fissi al prodotto</t>
  </si>
  <si>
    <t>novembre 2025</t>
  </si>
  <si>
    <t xml:space="preserve"> Excel per le vendite</t>
  </si>
  <si>
    <t>Pillole per la comunicazione B2B</t>
  </si>
  <si>
    <t xml:space="preserve"> AI e Vendite: il commerciale al passo coi tempi</t>
  </si>
  <si>
    <t>gennaio - marzo 2025</t>
  </si>
  <si>
    <t>marzo - aprile 2025</t>
  </si>
  <si>
    <t>marzo - novembre 2025</t>
  </si>
  <si>
    <t>28 gennaio 2025</t>
  </si>
  <si>
    <t>24 e 26 febbraio 2025</t>
  </si>
  <si>
    <t>19 e 26 marzo 2025</t>
  </si>
  <si>
    <t>9 aprile 2025</t>
  </si>
  <si>
    <t>5 giugno 2025</t>
  </si>
  <si>
    <t>26 giugno 2025</t>
  </si>
  <si>
    <t>3 e 8 luglio 2025</t>
  </si>
  <si>
    <t>dal 10 al 17 giugno 2025</t>
  </si>
  <si>
    <t>Technical sales in action</t>
  </si>
  <si>
    <t>Gli accessi alle macchine: soluzioni per la conformità</t>
  </si>
  <si>
    <t>Creatività applicata: tecniche innovative per campagne b2b d’impatto</t>
  </si>
  <si>
    <t>9 e 14 ottobre 2025</t>
  </si>
  <si>
    <t>Storytelling visivo: integrare testo e immagini nelle comunicazioni B2B</t>
  </si>
  <si>
    <t>6 novembre 2025</t>
  </si>
  <si>
    <t>dal 3 al 17 ottobre 2025</t>
  </si>
  <si>
    <t>dal 24 ottobre al 7 novembre 2025</t>
  </si>
  <si>
    <t>dal 14 al 28 novembre 2025</t>
  </si>
  <si>
    <t>13 maggio 2025</t>
  </si>
  <si>
    <t>23 gennaio 2025</t>
  </si>
  <si>
    <t>5 maggio 2025</t>
  </si>
  <si>
    <t>18 marzo 2025</t>
  </si>
  <si>
    <t>25 marzo 2025</t>
  </si>
  <si>
    <t>1 aprile 2025</t>
  </si>
  <si>
    <t>8 aprile 2025</t>
  </si>
  <si>
    <t>2 e 3 aprile 2025</t>
  </si>
  <si>
    <t>3 marzo 2025</t>
  </si>
  <si>
    <t>29 gennaio 2025</t>
  </si>
  <si>
    <t>Export for beginners</t>
  </si>
  <si>
    <t>Fiscalità internazionale</t>
  </si>
  <si>
    <t>Incoterms 2020</t>
  </si>
  <si>
    <t>Tecnica e legislazione doganale</t>
  </si>
  <si>
    <t>Origine della merce</t>
  </si>
  <si>
    <t>Carenza e/o aumento dei prezzi delle materie prime</t>
  </si>
  <si>
    <t>3</t>
  </si>
  <si>
    <t>20 novembre 2025</t>
  </si>
  <si>
    <t>Come evitare di subire cause all'estero e negoziare da una posizione di vendita</t>
  </si>
  <si>
    <t>dal 8 al 22 maggio 2025</t>
  </si>
  <si>
    <t>dal 2 al 13 ottobre 2025</t>
  </si>
  <si>
    <t>Il contratto nazionale e internazionale di agenzia</t>
  </si>
  <si>
    <t>Le condizioni generali della vendita internazionale</t>
  </si>
  <si>
    <t>29 settembre 2025</t>
  </si>
  <si>
    <t>Vendita di impianti e macchinari all'estero</t>
  </si>
  <si>
    <t>Incoterms e pagamenti internazionali: quale l'impatto</t>
  </si>
  <si>
    <t>Novità 2025: ultime novità in materia di internazionalizzazione</t>
  </si>
  <si>
    <t>Classificazione doganale di macchine e impianti (con focus ricambi)</t>
  </si>
  <si>
    <t>Machine Learning &amp; Deep Learning</t>
  </si>
  <si>
    <t>dal 28 gennaio al 26 febbraio 2025</t>
  </si>
  <si>
    <t>Power BI: Beginners</t>
  </si>
  <si>
    <t>Power BI: Advanced</t>
  </si>
  <si>
    <t>Power BI: Strumenti e potenzialità</t>
  </si>
  <si>
    <t>19 e 20 marzo 2025</t>
  </si>
  <si>
    <t>7 aprile 2025</t>
  </si>
  <si>
    <t>12 e 13 giugno 2025</t>
  </si>
  <si>
    <t>16 e 17 ottobre 2025</t>
  </si>
  <si>
    <t>28 ottobre 2025</t>
  </si>
  <si>
    <t>25 novembre 2025</t>
  </si>
  <si>
    <t>Il venditore mascherato</t>
  </si>
  <si>
    <t>Data Analytics per l'ottimizzazione dei processi produttivi</t>
  </si>
  <si>
    <t>Introduzione al metodo Six Sigma</t>
  </si>
  <si>
    <t>dal 6 al 14 maggio 2025</t>
  </si>
  <si>
    <t>dal 11 al 14 febbraio 2025</t>
  </si>
  <si>
    <t>PMO - Project Management Office</t>
  </si>
  <si>
    <t>25 e 26 giugno 2025</t>
  </si>
  <si>
    <t>Project Management</t>
  </si>
  <si>
    <t>dal 8 al 16 aprile 2025</t>
  </si>
  <si>
    <t>19 e 20 febbraio 2025</t>
  </si>
  <si>
    <t>11 e 12 marzo 2025</t>
  </si>
  <si>
    <t>dal 4 al 11 giugno 2025</t>
  </si>
  <si>
    <t>18 e 19 giugno 2025</t>
  </si>
  <si>
    <t>dal 2 al 9 luglio 2025</t>
  </si>
  <si>
    <t>dal 15 al 22 ottobre 2025</t>
  </si>
  <si>
    <t>12 e 13 novembre 2025</t>
  </si>
  <si>
    <t>19 novembre 2025</t>
  </si>
  <si>
    <t>9 e 16 aprile 2025</t>
  </si>
  <si>
    <t>13 e 20 maggio 2025</t>
  </si>
  <si>
    <t>Gli snodi cruciali della negoziazione con i fornitori</t>
  </si>
  <si>
    <t>6 febbraio 2025</t>
  </si>
  <si>
    <t>Trasferte del personale dipendente nel mondo</t>
  </si>
  <si>
    <t>Recruiting basato su AI</t>
  </si>
  <si>
    <t>10 febbraio 2025</t>
  </si>
  <si>
    <t>La busta paga</t>
  </si>
  <si>
    <t>Da tecnico a responsabile: percorso di carriera</t>
  </si>
  <si>
    <t>I nuovi trend del recruiting e l'analisi del fabbisogno</t>
  </si>
  <si>
    <t xml:space="preserve">Blended </t>
  </si>
  <si>
    <t>Il colloquio di selezione</t>
  </si>
  <si>
    <t>Assessment : dalla teoria alla pratica</t>
  </si>
  <si>
    <t>SBS+ Management Academy è l’hub per la formazione first class dedicato a executive manager e leader aziendali, con focus sul settore di beni strumentali</t>
  </si>
  <si>
    <t xml:space="preserve">SBS+ </t>
  </si>
  <si>
    <t>Lettura critica e consapevole delle notizie economiche</t>
  </si>
  <si>
    <t>Guidare squadre vincenti - Il caso frecce tricolori</t>
  </si>
  <si>
    <t>Bergamo</t>
  </si>
  <si>
    <t>dal 26 al 28 marzo 2025</t>
  </si>
  <si>
    <t>Interpretare i Megatrend in ottica aziendale</t>
  </si>
  <si>
    <t>Online + Modena</t>
  </si>
  <si>
    <t>10 e 14 aprile</t>
  </si>
  <si>
    <t>Progettare e implementare strategie di sostenibilità</t>
  </si>
  <si>
    <t>8 maggio 2025</t>
  </si>
  <si>
    <t>Sustainability lab</t>
  </si>
  <si>
    <t>9 maggio 2025</t>
  </si>
  <si>
    <t>Leadership Horse Experience: Potenzia la tua leadeship</t>
  </si>
  <si>
    <t>3 giorni</t>
  </si>
  <si>
    <t>dal 25 al 27 giugno 2025</t>
  </si>
  <si>
    <t xml:space="preserve">1 ora </t>
  </si>
  <si>
    <t>8 ore</t>
  </si>
  <si>
    <t>9 ore</t>
  </si>
  <si>
    <t>6 e 7 maggio 2025</t>
  </si>
  <si>
    <t>20 e 27 marzo 2025</t>
  </si>
  <si>
    <t>3 e 10 aprile 2025</t>
  </si>
  <si>
    <t>10 giugno  2025</t>
  </si>
  <si>
    <t>EASY PLANNER 2025 - SBS</t>
  </si>
  <si>
    <t>Problem solving &amp; decision making</t>
  </si>
  <si>
    <t>Time management con AI</t>
  </si>
  <si>
    <t>Gestire un’azienda in tempi di Disruption</t>
  </si>
  <si>
    <t>3 ore</t>
  </si>
  <si>
    <t>21 novembre 2025</t>
  </si>
  <si>
    <t>Negoziazione quotidiana: technicalities</t>
  </si>
  <si>
    <t>Meeting online e riunioni in presenza</t>
  </si>
  <si>
    <t>Gestione della proprietà intellettuale in azienda</t>
  </si>
  <si>
    <t>7 maggio 2025</t>
  </si>
  <si>
    <t>dal 12 settembre al 18 ottobre 2025</t>
  </si>
  <si>
    <t>9 e 17 aprile 2025</t>
  </si>
  <si>
    <t>Value Stream Mapping</t>
  </si>
  <si>
    <t>26 e 27 marzo 2025</t>
  </si>
  <si>
    <t>Pianificazione e gestione della produzione</t>
  </si>
  <si>
    <t>Trouble Shooting: trovare la causa radice dei guasti in manutenzione</t>
  </si>
  <si>
    <t>Controllo di gestione e budget</t>
  </si>
  <si>
    <t>6 e 14 maggio 2025</t>
  </si>
  <si>
    <t>dal 23 ottobre al 27 novembre 2025</t>
  </si>
  <si>
    <t>17 febbraio 2025</t>
  </si>
  <si>
    <t>25 febbraio 2025</t>
  </si>
  <si>
    <t>Controllo di gestione per le imprese che lavorano su commessa</t>
  </si>
  <si>
    <t>Il nuovo regolamento maccchine</t>
  </si>
  <si>
    <t>11 giugno 2025</t>
  </si>
  <si>
    <t>Power BI e DAX per l'amministrazione e il finance</t>
  </si>
  <si>
    <t xml:space="preserve">Lab: Building Trust </t>
  </si>
  <si>
    <t>Lab: Diffucult Price Increase Conversation</t>
  </si>
  <si>
    <t>Lab: Value Based Selling</t>
  </si>
  <si>
    <t>Lab: Closing  Sales</t>
  </si>
  <si>
    <t>Lab: Negotiation Skills</t>
  </si>
  <si>
    <t>Sales Skills Lab</t>
  </si>
  <si>
    <t>aprile - novembre 2025</t>
  </si>
  <si>
    <t>ottobre - novembre 2025</t>
  </si>
  <si>
    <t>Officina delle abilità manageriali</t>
  </si>
  <si>
    <t>dal 10 al 31 marzo 2025</t>
  </si>
  <si>
    <t>dal 15 al 19 settembre 2025</t>
  </si>
  <si>
    <t>dal 22 al 26 settembre 2025</t>
  </si>
  <si>
    <t>Gli arresti di emergenza nelle macchine e impianti</t>
  </si>
  <si>
    <t>Il manuale di istruzioni e le dichiarazioni di conformità</t>
  </si>
  <si>
    <t>Public speaking: come coinvolgere l'ascoltatore</t>
  </si>
  <si>
    <t>Lab: Communicating Value</t>
  </si>
  <si>
    <t>Excel per ufficio acquisti</t>
  </si>
  <si>
    <t>12 e 18 febbraio</t>
  </si>
  <si>
    <t>Stesura corretta dei contratti d'acquisto</t>
  </si>
  <si>
    <t>18 e 25 marzo 2025</t>
  </si>
  <si>
    <t>Base acquisti: tecniche e strumenti efficaci</t>
  </si>
  <si>
    <t>Il change management per valorizzare i processi di innovazione</t>
  </si>
  <si>
    <t>dal 6 al 20 marzo 2025</t>
  </si>
  <si>
    <t xml:space="preserve">Intergenerazionalità </t>
  </si>
  <si>
    <t>27 e 28 marzo 2025</t>
  </si>
  <si>
    <t>13 marzo 2025</t>
  </si>
  <si>
    <t>6 marzo 2025</t>
  </si>
  <si>
    <t>Conformità delle macchine: novità normative</t>
  </si>
  <si>
    <t>Normativa ATEX applicata alle macchine: come garantire la conformità</t>
  </si>
  <si>
    <t>12 e 19 novembre 2025</t>
  </si>
  <si>
    <t>3 e 5 giugno 2025</t>
  </si>
  <si>
    <t>8 e 19 luglio 2025</t>
  </si>
  <si>
    <t>12</t>
  </si>
  <si>
    <t>Principi di accountability e reporting</t>
  </si>
  <si>
    <t>14 aprile 2025</t>
  </si>
  <si>
    <t>GTH Varese</t>
  </si>
  <si>
    <t>dal 9 al 17 ottobre 2025</t>
  </si>
  <si>
    <t>28 e 30 ottobre 2025</t>
  </si>
  <si>
    <t>15 aprile 2025</t>
  </si>
  <si>
    <t>15 maggio 2025</t>
  </si>
  <si>
    <t>19 giugno 2025</t>
  </si>
  <si>
    <t>18 settembre 2025</t>
  </si>
  <si>
    <t>14 ottobre 2025</t>
  </si>
  <si>
    <t>10 novembre  2025</t>
  </si>
  <si>
    <t>SUPPLY CHAIN (ACQUISTI, LOGISTICA, MAGAZZINO)</t>
  </si>
  <si>
    <t>8 e 15 ottobre 2025</t>
  </si>
  <si>
    <t>1 e 8 luglio 2025</t>
  </si>
  <si>
    <t>Ottimizza gli spazi di magazzino per aziende che lavorano su commessa</t>
  </si>
  <si>
    <t>La nuova norma EN 415-4 sulla sicurezza dei pallettizzatori</t>
  </si>
  <si>
    <t>27 febbraio 2025</t>
  </si>
  <si>
    <t>Percorsi formativi afferenti area Ambiente e Sostenibilità</t>
  </si>
  <si>
    <t>dal 7 febbraio al 7 marzo 2025</t>
  </si>
  <si>
    <t>Progettare a norma CEI EN 60204-1: 2018</t>
  </si>
  <si>
    <t>Pianificare il flusso degli acquisti  con un efficiente piano di montaggio</t>
  </si>
  <si>
    <t>La gestione dei costi di magazzino del settore machinery</t>
  </si>
  <si>
    <t>Integrating Sustinability</t>
  </si>
  <si>
    <t>Export Lab ed.Milano</t>
  </si>
  <si>
    <t>Il budget del personale</t>
  </si>
  <si>
    <t>19 e 20 maggio 2025</t>
  </si>
  <si>
    <t>marzo 2025</t>
  </si>
  <si>
    <t>settembre 2025</t>
  </si>
  <si>
    <t>HR Lab: Recruiting 5.0</t>
  </si>
  <si>
    <t>aprile-maggio 2025</t>
  </si>
  <si>
    <t>16 - 23 e 30 settembre 2025</t>
  </si>
  <si>
    <t xml:space="preserve">23 -30 gennaio 2025                                  </t>
  </si>
  <si>
    <t>6-13 febbraio  2025</t>
  </si>
  <si>
    <t>dal 14  al  22 ottobre 2025</t>
  </si>
  <si>
    <t>in definizione</t>
  </si>
  <si>
    <t>Sub-totale spesa area SBS+</t>
  </si>
  <si>
    <t>Microsoft Copilot</t>
  </si>
  <si>
    <t>10-12 giugno 2025</t>
  </si>
  <si>
    <t>Tecniche di Prompt Engineering</t>
  </si>
  <si>
    <t>1-3 aprile 2025</t>
  </si>
  <si>
    <t>dal 15 al 23 maggio 2025</t>
  </si>
  <si>
    <t>in definzione</t>
  </si>
  <si>
    <t>Export Lab  ed.Modena</t>
  </si>
  <si>
    <t>DIGITAL TRANSFORMATION</t>
  </si>
  <si>
    <t>HR e SOFT SKILLS</t>
  </si>
  <si>
    <t>Le quote di iscrizioni sono al netto delle scontistiche applicate in funzione delle promozioni attive</t>
  </si>
  <si>
    <t>Per i corsi in cui non è disponibile il collegamento ipertestuale, si suggerisce di verificare il sito in continuo aggiornamento.</t>
  </si>
  <si>
    <t>Dal dizionario tecnico alla comunicazione b2b: semplificare concetti senza perdere valore</t>
  </si>
  <si>
    <t>10 e 11 aprile 2025</t>
  </si>
  <si>
    <t>9 luglio 2025</t>
  </si>
  <si>
    <t>4 giugno 2025</t>
  </si>
  <si>
    <t>25 settembre 2025</t>
  </si>
  <si>
    <t>17 aprile 2025</t>
  </si>
  <si>
    <t>13 e 21 marzo 2025</t>
  </si>
  <si>
    <t>dal 28 febbraio al 7 marzo 2025</t>
  </si>
  <si>
    <t>dal 31 marzo al 7 aprile 2025</t>
  </si>
  <si>
    <t>febbraio -aprile 2025</t>
  </si>
  <si>
    <t>OPERATIONS (Commessa - Service - Produzione)</t>
  </si>
  <si>
    <t xml:space="preserve">Sub-totale spesa area Operation </t>
  </si>
  <si>
    <t>Percorsi formativi afferenti area Operation</t>
  </si>
  <si>
    <t>Gestione e controllo delle commesse nel settore dei beni strumentali</t>
  </si>
  <si>
    <t>marzo - aprile 2024</t>
  </si>
  <si>
    <t>Manutenzione efficiente: tools e report per manutentori e trasfertisti</t>
  </si>
  <si>
    <t>dall'11 al 18 novembre 2025</t>
  </si>
  <si>
    <t>Cybersecurity applicata alle macchine e impianti</t>
  </si>
  <si>
    <t>11 e 14 marzo 2025</t>
  </si>
  <si>
    <t>11 e 14 febbraio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</si>
</sst>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  <numFmt numFmtId="166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48"/>
      <color theme="0"/>
      <name val="Calibri Light"/>
      <family val="2"/>
      <scheme val="major"/>
    </font>
    <font>
      <b/>
      <sz val="11"/>
      <color theme="10"/>
      <name val="Calibri"/>
      <family val="2"/>
      <scheme val="minor"/>
    </font>
    <font>
      <sz val="11"/>
      <color theme="0"/>
      <name val="Calibri"/>
      <family val="2"/>
    </font>
    <font>
      <i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2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51E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DE95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DCB25E"/>
        <bgColor indexed="64"/>
      </patternFill>
    </fill>
    <fill>
      <patternFill patternType="solid">
        <fgColor rgb="FFF9F2E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rgb="FFF5EBFF"/>
        <bgColor indexed="64"/>
      </patternFill>
    </fill>
    <fill>
      <patternFill patternType="solid">
        <fgColor rgb="FFFEFBE8"/>
        <bgColor indexed="64"/>
      </patternFill>
    </fill>
    <fill>
      <patternFill patternType="solid">
        <fgColor rgb="FFFDF5C3"/>
        <bgColor indexed="64"/>
      </patternFill>
    </fill>
    <fill>
      <patternFill patternType="solid">
        <fgColor rgb="FFFAE5FF"/>
        <bgColor indexed="64"/>
      </patternFill>
    </fill>
    <fill>
      <patternFill patternType="solid">
        <fgColor rgb="FFF5C9FF"/>
        <bgColor indexed="64"/>
      </patternFill>
    </fill>
    <fill>
      <patternFill patternType="solid">
        <fgColor rgb="FFFBEBFF"/>
        <bgColor indexed="64"/>
      </patternFill>
    </fill>
    <fill>
      <patternFill patternType="solid">
        <fgColor rgb="FFE0F7DD"/>
        <bgColor indexed="64"/>
      </patternFill>
    </fill>
    <fill>
      <patternFill patternType="solid">
        <fgColor rgb="FFF6FDF5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rgb="FF00B4B0"/>
        <bgColor indexed="64"/>
      </patternFill>
    </fill>
    <fill>
      <patternFill patternType="solid">
        <fgColor rgb="FFD4F4EC"/>
        <bgColor indexed="64"/>
      </patternFill>
    </fill>
    <fill>
      <patternFill patternType="solid">
        <fgColor rgb="FFF1FDF9"/>
        <bgColor indexed="64"/>
      </patternFill>
    </fill>
    <fill>
      <patternFill patternType="solid">
        <fgColor rgb="FF9DD5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1E1D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A09"/>
        <bgColor indexed="64"/>
      </patternFill>
    </fill>
    <fill>
      <patternFill patternType="solid">
        <fgColor rgb="FF72BE2C"/>
        <bgColor indexed="64"/>
      </patternFill>
    </fill>
    <fill>
      <patternFill patternType="solid">
        <fgColor rgb="FFD78BF9"/>
        <bgColor indexed="64"/>
      </patternFill>
    </fill>
    <fill>
      <patternFill patternType="solid">
        <fgColor rgb="FFC28BF9"/>
        <bgColor indexed="64"/>
      </patternFill>
    </fill>
    <fill>
      <patternFill patternType="solid">
        <fgColor rgb="FF1F427B"/>
        <bgColor indexed="64"/>
      </patternFill>
    </fill>
    <fill>
      <patternFill patternType="solid">
        <fgColor rgb="FF28549C"/>
        <bgColor indexed="64"/>
      </patternFill>
    </fill>
    <fill>
      <patternFill patternType="solid">
        <fgColor rgb="FFA5C9E9"/>
        <bgColor indexed="64"/>
      </patternFill>
    </fill>
    <fill>
      <patternFill patternType="solid">
        <fgColor rgb="FFCEE1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0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EBB3"/>
        <bgColor indexed="64"/>
      </patternFill>
    </fill>
    <fill>
      <patternFill patternType="solid">
        <fgColor rgb="FFDCFCC4"/>
        <bgColor indexed="64"/>
      </patternFill>
    </fill>
    <fill>
      <patternFill patternType="solid">
        <fgColor rgb="FFEFFBE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3"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9" fillId="2" borderId="0" xfId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1" fontId="7" fillId="11" borderId="1" xfId="0" applyNumberFormat="1" applyFont="1" applyFill="1" applyBorder="1" applyAlignment="1">
      <alignment horizontal="center" vertical="center" wrapText="1"/>
    </xf>
    <xf numFmtId="166" fontId="3" fillId="9" borderId="1" xfId="1" applyNumberFormat="1" applyFont="1" applyFill="1" applyBorder="1" applyAlignment="1">
      <alignment vertical="center" wrapText="1"/>
    </xf>
    <xf numFmtId="0" fontId="8" fillId="15" borderId="4" xfId="0" applyFont="1" applyFill="1" applyBorder="1" applyAlignment="1">
      <alignment horizontal="center" vertical="center" wrapText="1"/>
    </xf>
    <xf numFmtId="166" fontId="0" fillId="15" borderId="1" xfId="0" applyNumberFormat="1" applyFill="1" applyBorder="1" applyAlignment="1">
      <alignment horizontal="center" vertical="center" wrapText="1"/>
    </xf>
    <xf numFmtId="1" fontId="0" fillId="15" borderId="1" xfId="0" applyNumberFormat="1" applyFill="1" applyBorder="1" applyAlignment="1" applyProtection="1">
      <alignment horizontal="center" vertical="center" wrapText="1"/>
      <protection locked="0"/>
    </xf>
    <xf numFmtId="49" fontId="8" fillId="16" borderId="1" xfId="0" applyNumberFormat="1" applyFont="1" applyFill="1" applyBorder="1" applyAlignment="1">
      <alignment horizontal="center" vertical="center" wrapText="1"/>
    </xf>
    <xf numFmtId="166" fontId="0" fillId="16" borderId="1" xfId="0" applyNumberFormat="1" applyFill="1" applyBorder="1" applyAlignment="1">
      <alignment horizontal="center" vertical="center" wrapText="1"/>
    </xf>
    <xf numFmtId="1" fontId="0" fillId="16" borderId="1" xfId="0" applyNumberFormat="1" applyFill="1" applyBorder="1" applyAlignment="1" applyProtection="1">
      <alignment horizontal="center" vertical="center" wrapText="1"/>
      <protection locked="0"/>
    </xf>
    <xf numFmtId="0" fontId="0" fillId="17" borderId="1" xfId="0" applyFill="1" applyBorder="1" applyAlignment="1">
      <alignment horizontal="center" vertical="center" wrapText="1"/>
    </xf>
    <xf numFmtId="166" fontId="0" fillId="17" borderId="1" xfId="0" applyNumberFormat="1" applyFill="1" applyBorder="1" applyAlignment="1">
      <alignment horizontal="center" vertical="center" wrapText="1"/>
    </xf>
    <xf numFmtId="1" fontId="0" fillId="17" borderId="1" xfId="0" applyNumberFormat="1" applyFill="1" applyBorder="1" applyAlignment="1" applyProtection="1">
      <alignment horizontal="center" vertical="center" wrapText="1"/>
      <protection locked="0"/>
    </xf>
    <xf numFmtId="0" fontId="0" fillId="18" borderId="1" xfId="0" applyFill="1" applyBorder="1" applyAlignment="1">
      <alignment horizontal="center" vertical="center" wrapText="1"/>
    </xf>
    <xf numFmtId="166" fontId="0" fillId="18" borderId="1" xfId="0" applyNumberFormat="1" applyFill="1" applyBorder="1" applyAlignment="1">
      <alignment horizontal="center" vertical="center" wrapText="1"/>
    </xf>
    <xf numFmtId="1" fontId="0" fillId="18" borderId="1" xfId="0" applyNumberFormat="1" applyFill="1" applyBorder="1" applyAlignment="1" applyProtection="1">
      <alignment horizontal="center" vertical="center" wrapText="1"/>
      <protection locked="0"/>
    </xf>
    <xf numFmtId="14" fontId="8" fillId="17" borderId="1" xfId="0" applyNumberFormat="1" applyFont="1" applyFill="1" applyBorder="1" applyAlignment="1">
      <alignment horizontal="center" vertical="center" wrapText="1"/>
    </xf>
    <xf numFmtId="14" fontId="8" fillId="18" borderId="1" xfId="0" applyNumberFormat="1" applyFont="1" applyFill="1" applyBorder="1" applyAlignment="1">
      <alignment horizontal="center" vertical="center" wrapText="1"/>
    </xf>
    <xf numFmtId="166" fontId="0" fillId="19" borderId="1" xfId="0" applyNumberFormat="1" applyFill="1" applyBorder="1" applyAlignment="1">
      <alignment horizontal="center" vertical="center" wrapText="1"/>
    </xf>
    <xf numFmtId="1" fontId="0" fillId="19" borderId="1" xfId="0" applyNumberFormat="1" applyFill="1" applyBorder="1" applyAlignment="1" applyProtection="1">
      <alignment horizontal="center" vertical="center" wrapText="1"/>
      <protection locked="0"/>
    </xf>
    <xf numFmtId="166" fontId="0" fillId="20" borderId="1" xfId="0" applyNumberFormat="1" applyFill="1" applyBorder="1" applyAlignment="1">
      <alignment horizontal="center" vertical="center" wrapText="1"/>
    </xf>
    <xf numFmtId="1" fontId="0" fillId="20" borderId="1" xfId="0" applyNumberFormat="1" applyFill="1" applyBorder="1" applyAlignment="1" applyProtection="1">
      <alignment horizontal="center" vertical="center" wrapText="1"/>
      <protection locked="0"/>
    </xf>
    <xf numFmtId="14" fontId="8" fillId="20" borderId="1" xfId="0" applyNumberFormat="1" applyFont="1" applyFill="1" applyBorder="1" applyAlignment="1">
      <alignment horizontal="center" vertical="center" wrapText="1"/>
    </xf>
    <xf numFmtId="1" fontId="0" fillId="19" borderId="1" xfId="0" applyNumberFormat="1" applyFill="1" applyBorder="1" applyAlignment="1">
      <alignment horizontal="center" vertical="center" wrapText="1"/>
    </xf>
    <xf numFmtId="166" fontId="0" fillId="21" borderId="1" xfId="0" applyNumberFormat="1" applyFill="1" applyBorder="1" applyAlignment="1">
      <alignment horizontal="center" vertical="center" wrapText="1"/>
    </xf>
    <xf numFmtId="1" fontId="0" fillId="21" borderId="1" xfId="0" applyNumberFormat="1" applyFill="1" applyBorder="1" applyAlignment="1" applyProtection="1">
      <alignment horizontal="center" vertical="center" wrapText="1"/>
      <protection locked="0"/>
    </xf>
    <xf numFmtId="166" fontId="0" fillId="23" borderId="1" xfId="0" applyNumberFormat="1" applyFill="1" applyBorder="1" applyAlignment="1">
      <alignment horizontal="center" vertical="center" wrapText="1"/>
    </xf>
    <xf numFmtId="1" fontId="0" fillId="23" borderId="1" xfId="0" applyNumberFormat="1" applyFill="1" applyBorder="1" applyAlignment="1" applyProtection="1">
      <alignment horizontal="center" vertical="center" wrapText="1"/>
      <protection locked="0"/>
    </xf>
    <xf numFmtId="0" fontId="8" fillId="24" borderId="4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 wrapText="1"/>
    </xf>
    <xf numFmtId="1" fontId="9" fillId="25" borderId="1" xfId="0" applyNumberFormat="1" applyFont="1" applyFill="1" applyBorder="1" applyAlignment="1">
      <alignment horizontal="center" vertical="center" wrapText="1"/>
    </xf>
    <xf numFmtId="165" fontId="0" fillId="26" borderId="1" xfId="0" applyNumberFormat="1" applyFill="1" applyBorder="1" applyAlignment="1">
      <alignment horizontal="center" vertical="center" wrapText="1"/>
    </xf>
    <xf numFmtId="1" fontId="0" fillId="26" borderId="1" xfId="0" applyNumberFormat="1" applyFill="1" applyBorder="1" applyAlignment="1" applyProtection="1">
      <alignment horizontal="center" vertical="center" wrapText="1"/>
      <protection locked="0"/>
    </xf>
    <xf numFmtId="165" fontId="0" fillId="27" borderId="1" xfId="0" applyNumberFormat="1" applyFill="1" applyBorder="1" applyAlignment="1">
      <alignment horizontal="center" vertical="center" wrapText="1"/>
    </xf>
    <xf numFmtId="1" fontId="0" fillId="27" borderId="1" xfId="0" applyNumberFormat="1" applyFill="1" applyBorder="1" applyAlignment="1" applyProtection="1">
      <alignment horizontal="center" vertical="center" wrapText="1"/>
      <protection locked="0"/>
    </xf>
    <xf numFmtId="14" fontId="8" fillId="21" borderId="1" xfId="0" applyNumberFormat="1" applyFont="1" applyFill="1" applyBorder="1" applyAlignment="1">
      <alignment horizontal="center" vertical="center" wrapText="1"/>
    </xf>
    <xf numFmtId="49" fontId="0" fillId="20" borderId="1" xfId="0" applyNumberForma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  <xf numFmtId="164" fontId="0" fillId="17" borderId="1" xfId="0" applyNumberFormat="1" applyFill="1" applyBorder="1" applyAlignment="1">
      <alignment horizontal="center" vertical="center" wrapText="1"/>
    </xf>
    <xf numFmtId="164" fontId="0" fillId="18" borderId="1" xfId="0" applyNumberFormat="1" applyFill="1" applyBorder="1" applyAlignment="1">
      <alignment horizontal="center" vertical="center" wrapText="1"/>
    </xf>
    <xf numFmtId="164" fontId="0" fillId="20" borderId="1" xfId="0" applyNumberFormat="1" applyFill="1" applyBorder="1" applyAlignment="1">
      <alignment horizontal="center" vertical="center" wrapText="1"/>
    </xf>
    <xf numFmtId="164" fontId="0" fillId="21" borderId="1" xfId="0" applyNumberFormat="1" applyFill="1" applyBorder="1" applyAlignment="1">
      <alignment horizontal="center" vertical="center" wrapText="1"/>
    </xf>
    <xf numFmtId="164" fontId="0" fillId="23" borderId="1" xfId="0" applyNumberFormat="1" applyFill="1" applyBorder="1" applyAlignment="1">
      <alignment horizontal="center" vertical="center" wrapText="1"/>
    </xf>
    <xf numFmtId="164" fontId="0" fillId="26" borderId="1" xfId="0" applyNumberFormat="1" applyFill="1" applyBorder="1" applyAlignment="1">
      <alignment horizontal="center" vertical="center" wrapText="1"/>
    </xf>
    <xf numFmtId="164" fontId="0" fillId="27" borderId="1" xfId="0" applyNumberForma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4" fontId="8" fillId="12" borderId="1" xfId="0" applyNumberFormat="1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44" fontId="3" fillId="2" borderId="0" xfId="1" applyFont="1" applyFill="1" applyBorder="1" applyAlignment="1">
      <alignment vertical="center" wrapText="1"/>
    </xf>
    <xf numFmtId="14" fontId="8" fillId="15" borderId="4" xfId="0" applyNumberFormat="1" applyFont="1" applyFill="1" applyBorder="1" applyAlignment="1">
      <alignment horizontal="center" vertical="center" wrapText="1"/>
    </xf>
    <xf numFmtId="164" fontId="0" fillId="15" borderId="1" xfId="0" applyNumberFormat="1" applyFill="1" applyBorder="1" applyAlignment="1">
      <alignment horizontal="center" vertical="center" wrapText="1"/>
    </xf>
    <xf numFmtId="14" fontId="8" fillId="16" borderId="4" xfId="0" applyNumberFormat="1" applyFont="1" applyFill="1" applyBorder="1" applyAlignment="1">
      <alignment horizontal="center" vertical="center" wrapText="1"/>
    </xf>
    <xf numFmtId="164" fontId="0" fillId="16" borderId="4" xfId="0" applyNumberFormat="1" applyFill="1" applyBorder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44" fontId="0" fillId="2" borderId="0" xfId="1" applyFont="1" applyFill="1" applyBorder="1" applyAlignment="1">
      <alignment vertical="center" wrapText="1"/>
    </xf>
    <xf numFmtId="49" fontId="0" fillId="21" borderId="4" xfId="0" applyNumberFormat="1" applyFill="1" applyBorder="1" applyAlignment="1">
      <alignment horizontal="center" vertical="center" wrapText="1"/>
    </xf>
    <xf numFmtId="14" fontId="8" fillId="19" borderId="1" xfId="0" applyNumberFormat="1" applyFont="1" applyFill="1" applyBorder="1" applyAlignment="1">
      <alignment horizontal="center" vertical="center" wrapText="1"/>
    </xf>
    <xf numFmtId="164" fontId="0" fillId="19" borderId="1" xfId="0" applyNumberForma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49" fontId="9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1" fontId="3" fillId="36" borderId="1" xfId="0" applyNumberFormat="1" applyFont="1" applyFill="1" applyBorder="1" applyAlignment="1">
      <alignment vertical="center" wrapText="1"/>
    </xf>
    <xf numFmtId="166" fontId="3" fillId="36" borderId="1" xfId="1" applyNumberFormat="1" applyFont="1" applyFill="1" applyBorder="1" applyAlignment="1">
      <alignment vertic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49" fontId="16" fillId="1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28" borderId="1" xfId="0" applyNumberForma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15" borderId="4" xfId="0" applyNumberFormat="1" applyFont="1" applyFill="1" applyBorder="1" applyAlignment="1">
      <alignment horizontal="center" vertical="center" wrapText="1"/>
    </xf>
    <xf numFmtId="49" fontId="9" fillId="16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9" fillId="18" borderId="1" xfId="0" applyNumberFormat="1" applyFont="1" applyFill="1" applyBorder="1" applyAlignment="1">
      <alignment horizontal="center" vertical="center" wrapText="1"/>
    </xf>
    <xf numFmtId="49" fontId="8" fillId="17" borderId="1" xfId="0" applyNumberFormat="1" applyFont="1" applyFill="1" applyBorder="1" applyAlignment="1">
      <alignment horizontal="center" vertical="center" wrapText="1"/>
    </xf>
    <xf numFmtId="49" fontId="8" fillId="18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9" fillId="21" borderId="4" xfId="0" applyNumberFormat="1" applyFont="1" applyFill="1" applyBorder="1" applyAlignment="1">
      <alignment horizontal="center" vertical="center" wrapText="1"/>
    </xf>
    <xf numFmtId="49" fontId="9" fillId="20" borderId="4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23" borderId="1" xfId="0" applyNumberFormat="1" applyFont="1" applyFill="1" applyBorder="1" applyAlignment="1">
      <alignment horizontal="center" vertical="center" wrapText="1"/>
    </xf>
    <xf numFmtId="49" fontId="10" fillId="2" borderId="0" xfId="2" applyNumberFormat="1" applyFont="1" applyFill="1" applyBorder="1" applyAlignment="1">
      <alignment horizontal="left" vertical="center" wrapText="1"/>
    </xf>
    <xf numFmtId="49" fontId="9" fillId="25" borderId="1" xfId="0" applyNumberFormat="1" applyFont="1" applyFill="1" applyBorder="1" applyAlignment="1">
      <alignment horizontal="center" vertical="center" wrapText="1"/>
    </xf>
    <xf numFmtId="49" fontId="0" fillId="26" borderId="4" xfId="0" applyNumberFormat="1" applyFill="1" applyBorder="1" applyAlignment="1">
      <alignment horizontal="center" vertical="center" wrapText="1"/>
    </xf>
    <xf numFmtId="49" fontId="9" fillId="27" borderId="1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left" vertical="center" wrapText="1"/>
    </xf>
    <xf numFmtId="0" fontId="8" fillId="24" borderId="1" xfId="2" applyFont="1" applyFill="1" applyBorder="1" applyAlignment="1">
      <alignment horizontal="left" vertical="center" wrapText="1"/>
    </xf>
    <xf numFmtId="0" fontId="8" fillId="26" borderId="1" xfId="2" applyFont="1" applyFill="1" applyBorder="1" applyAlignment="1">
      <alignment vertical="center" wrapText="1"/>
    </xf>
    <xf numFmtId="0" fontId="8" fillId="27" borderId="1" xfId="2" applyFont="1" applyFill="1" applyBorder="1" applyAlignment="1">
      <alignment vertical="center" wrapText="1"/>
    </xf>
    <xf numFmtId="1" fontId="2" fillId="38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38" borderId="1" xfId="0" applyNumberFormat="1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center" vertical="center" wrapText="1"/>
    </xf>
    <xf numFmtId="49" fontId="19" fillId="37" borderId="1" xfId="0" applyNumberFormat="1" applyFont="1" applyFill="1" applyBorder="1" applyAlignment="1">
      <alignment horizontal="center" vertical="center" wrapText="1"/>
    </xf>
    <xf numFmtId="1" fontId="19" fillId="37" borderId="1" xfId="0" applyNumberFormat="1" applyFont="1" applyFill="1" applyBorder="1" applyAlignment="1">
      <alignment horizontal="center" vertical="center" wrapText="1"/>
    </xf>
    <xf numFmtId="0" fontId="8" fillId="39" borderId="1" xfId="0" applyFont="1" applyFill="1" applyBorder="1" applyAlignment="1">
      <alignment horizontal="center" vertical="center" wrapText="1"/>
    </xf>
    <xf numFmtId="49" fontId="9" fillId="39" borderId="1" xfId="0" applyNumberFormat="1" applyFont="1" applyFill="1" applyBorder="1" applyAlignment="1">
      <alignment horizontal="center" vertical="center" wrapText="1"/>
    </xf>
    <xf numFmtId="165" fontId="0" fillId="39" borderId="1" xfId="0" applyNumberFormat="1" applyFill="1" applyBorder="1" applyAlignment="1">
      <alignment horizontal="center" vertical="center" wrapText="1"/>
    </xf>
    <xf numFmtId="1" fontId="0" fillId="39" borderId="1" xfId="0" applyNumberFormat="1" applyFill="1" applyBorder="1" applyAlignment="1" applyProtection="1">
      <alignment horizontal="center" vertical="center" wrapText="1"/>
      <protection locked="0"/>
    </xf>
    <xf numFmtId="164" fontId="0" fillId="39" borderId="1" xfId="0" applyNumberFormat="1" applyFill="1" applyBorder="1" applyAlignment="1">
      <alignment horizontal="center" vertical="center" wrapText="1"/>
    </xf>
    <xf numFmtId="165" fontId="0" fillId="40" borderId="1" xfId="0" applyNumberFormat="1" applyFill="1" applyBorder="1" applyAlignment="1">
      <alignment horizontal="center" vertical="center" wrapText="1"/>
    </xf>
    <xf numFmtId="1" fontId="0" fillId="40" borderId="1" xfId="0" applyNumberFormat="1" applyFill="1" applyBorder="1" applyAlignment="1" applyProtection="1">
      <alignment horizontal="center" vertical="center" wrapText="1"/>
      <protection locked="0"/>
    </xf>
    <xf numFmtId="164" fontId="0" fillId="40" borderId="1" xfId="0" applyNumberFormat="1" applyFill="1" applyBorder="1" applyAlignment="1">
      <alignment horizontal="center" vertical="center" wrapText="1"/>
    </xf>
    <xf numFmtId="1" fontId="3" fillId="9" borderId="1" xfId="1" applyNumberFormat="1" applyFont="1" applyFill="1" applyBorder="1" applyAlignment="1">
      <alignment vertical="center" wrapText="1"/>
    </xf>
    <xf numFmtId="0" fontId="3" fillId="34" borderId="1" xfId="0" applyFont="1" applyFill="1" applyBorder="1" applyAlignment="1">
      <alignment horizontal="right" vertical="center" wrapText="1"/>
    </xf>
    <xf numFmtId="165" fontId="3" fillId="34" borderId="1" xfId="0" applyNumberFormat="1" applyFont="1" applyFill="1" applyBorder="1" applyAlignment="1">
      <alignment horizontal="right" vertical="center" wrapText="1"/>
    </xf>
    <xf numFmtId="1" fontId="3" fillId="31" borderId="1" xfId="0" applyNumberFormat="1" applyFont="1" applyFill="1" applyBorder="1" applyAlignment="1">
      <alignment horizontal="right" vertical="center" wrapText="1"/>
    </xf>
    <xf numFmtId="165" fontId="3" fillId="31" borderId="1" xfId="0" applyNumberFormat="1" applyFont="1" applyFill="1" applyBorder="1" applyAlignment="1">
      <alignment horizontal="right" vertical="center" wrapText="1"/>
    </xf>
    <xf numFmtId="1" fontId="3" fillId="35" borderId="1" xfId="0" applyNumberFormat="1" applyFont="1" applyFill="1" applyBorder="1" applyAlignment="1">
      <alignment horizontal="right" vertical="center" wrapText="1"/>
    </xf>
    <xf numFmtId="166" fontId="3" fillId="35" borderId="1" xfId="1" applyNumberFormat="1" applyFont="1" applyFill="1" applyBorder="1" applyAlignment="1">
      <alignment horizontal="right" vertical="center" wrapText="1"/>
    </xf>
    <xf numFmtId="1" fontId="7" fillId="5" borderId="1" xfId="0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>
      <alignment horizontal="right" vertical="center" wrapText="1"/>
    </xf>
    <xf numFmtId="1" fontId="3" fillId="30" borderId="1" xfId="0" applyNumberFormat="1" applyFont="1" applyFill="1" applyBorder="1" applyAlignment="1">
      <alignment horizontal="right" vertical="center" wrapText="1"/>
    </xf>
    <xf numFmtId="166" fontId="3" fillId="30" borderId="1" xfId="1" applyNumberFormat="1" applyFont="1" applyFill="1" applyBorder="1" applyAlignment="1">
      <alignment horizontal="right" vertical="center" wrapText="1"/>
    </xf>
    <xf numFmtId="0" fontId="8" fillId="23" borderId="1" xfId="2" applyFont="1" applyFill="1" applyBorder="1" applyAlignment="1">
      <alignment vertical="center" wrapText="1"/>
    </xf>
    <xf numFmtId="0" fontId="8" fillId="22" borderId="1" xfId="2" applyFont="1" applyFill="1" applyBorder="1" applyAlignment="1">
      <alignment vertical="center" wrapText="1"/>
    </xf>
    <xf numFmtId="49" fontId="8" fillId="26" borderId="4" xfId="0" applyNumberFormat="1" applyFont="1" applyFill="1" applyBorder="1" applyAlignment="1">
      <alignment horizontal="center" vertical="center" wrapText="1"/>
    </xf>
    <xf numFmtId="0" fontId="18" fillId="16" borderId="1" xfId="2" applyFont="1" applyFill="1" applyBorder="1" applyAlignment="1">
      <alignment vertical="center" wrapText="1"/>
    </xf>
    <xf numFmtId="14" fontId="23" fillId="18" borderId="1" xfId="2" applyNumberFormat="1" applyFont="1" applyFill="1" applyBorder="1" applyAlignment="1">
      <alignment vertical="center" wrapText="1"/>
    </xf>
    <xf numFmtId="0" fontId="23" fillId="23" borderId="1" xfId="2" applyFont="1" applyFill="1" applyBorder="1" applyAlignment="1">
      <alignment vertical="center" wrapText="1"/>
    </xf>
    <xf numFmtId="0" fontId="23" fillId="22" borderId="1" xfId="2" applyFont="1" applyFill="1" applyBorder="1" applyAlignment="1">
      <alignment vertical="center" wrapText="1"/>
    </xf>
    <xf numFmtId="49" fontId="1" fillId="22" borderId="4" xfId="0" applyNumberFormat="1" applyFont="1" applyFill="1" applyBorder="1" applyAlignment="1">
      <alignment horizontal="center" vertical="center" wrapText="1"/>
    </xf>
    <xf numFmtId="166" fontId="1" fillId="22" borderId="1" xfId="0" applyNumberFormat="1" applyFont="1" applyFill="1" applyBorder="1" applyAlignment="1">
      <alignment horizontal="center" vertical="center" wrapText="1"/>
    </xf>
    <xf numFmtId="1" fontId="1" fillId="2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2" borderId="1" xfId="0" applyNumberFormat="1" applyFont="1" applyFill="1" applyBorder="1" applyAlignment="1">
      <alignment horizontal="center" vertical="center" wrapText="1"/>
    </xf>
    <xf numFmtId="166" fontId="1" fillId="23" borderId="1" xfId="0" applyNumberFormat="1" applyFont="1" applyFill="1" applyBorder="1" applyAlignment="1">
      <alignment horizontal="center" vertical="center" wrapText="1"/>
    </xf>
    <xf numFmtId="1" fontId="1" fillId="2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3" borderId="1" xfId="0" applyNumberFormat="1" applyFont="1" applyFill="1" applyBorder="1" applyAlignment="1">
      <alignment horizontal="center" vertical="center" wrapText="1"/>
    </xf>
    <xf numFmtId="165" fontId="3" fillId="31" borderId="3" xfId="0" applyNumberFormat="1" applyFont="1" applyFill="1" applyBorder="1" applyAlignment="1">
      <alignment horizontal="right" vertical="center" wrapText="1"/>
    </xf>
    <xf numFmtId="49" fontId="0" fillId="17" borderId="1" xfId="0" applyNumberFormat="1" applyFill="1" applyBorder="1" applyAlignment="1">
      <alignment horizontal="center" vertical="center" wrapText="1"/>
    </xf>
    <xf numFmtId="0" fontId="23" fillId="17" borderId="1" xfId="2" applyFont="1" applyFill="1" applyBorder="1" applyAlignment="1">
      <alignment vertical="center" wrapText="1"/>
    </xf>
    <xf numFmtId="1" fontId="8" fillId="42" borderId="1" xfId="0" applyNumberFormat="1" applyFont="1" applyFill="1" applyBorder="1" applyAlignment="1">
      <alignment horizontal="center" vertical="center" wrapText="1"/>
    </xf>
    <xf numFmtId="14" fontId="8" fillId="42" borderId="1" xfId="0" applyNumberFormat="1" applyFont="1" applyFill="1" applyBorder="1" applyAlignment="1">
      <alignment horizontal="center" vertical="center" wrapText="1"/>
    </xf>
    <xf numFmtId="49" fontId="16" fillId="42" borderId="1" xfId="0" applyNumberFormat="1" applyFont="1" applyFill="1" applyBorder="1" applyAlignment="1">
      <alignment horizontal="center" vertical="center" wrapText="1"/>
    </xf>
    <xf numFmtId="14" fontId="8" fillId="43" borderId="1" xfId="0" applyNumberFormat="1" applyFont="1" applyFill="1" applyBorder="1" applyAlignment="1">
      <alignment horizontal="center" vertical="center" wrapText="1"/>
    </xf>
    <xf numFmtId="49" fontId="16" fillId="43" borderId="1" xfId="0" applyNumberFormat="1" applyFont="1" applyFill="1" applyBorder="1" applyAlignment="1">
      <alignment horizontal="center" vertical="center" wrapText="1"/>
    </xf>
    <xf numFmtId="0" fontId="8" fillId="43" borderId="1" xfId="2" applyFont="1" applyFill="1" applyBorder="1" applyAlignment="1">
      <alignment vertical="center" wrapText="1"/>
    </xf>
    <xf numFmtId="1" fontId="8" fillId="43" borderId="1" xfId="0" applyNumberFormat="1" applyFont="1" applyFill="1" applyBorder="1" applyAlignment="1">
      <alignment horizontal="center" vertical="center" wrapText="1"/>
    </xf>
    <xf numFmtId="14" fontId="8" fillId="42" borderId="1" xfId="2" applyNumberFormat="1" applyFont="1" applyFill="1" applyBorder="1" applyAlignment="1">
      <alignment horizontal="left" vertical="center" wrapText="1"/>
    </xf>
    <xf numFmtId="14" fontId="8" fillId="16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4" fontId="8" fillId="15" borderId="1" xfId="0" applyNumberFormat="1" applyFont="1" applyFill="1" applyBorder="1" applyAlignment="1">
      <alignment horizontal="center" vertical="center" wrapText="1"/>
    </xf>
    <xf numFmtId="49" fontId="9" fillId="15" borderId="1" xfId="0" applyNumberFormat="1" applyFont="1" applyFill="1" applyBorder="1" applyAlignment="1">
      <alignment horizontal="center" vertical="center" wrapText="1"/>
    </xf>
    <xf numFmtId="0" fontId="23" fillId="16" borderId="1" xfId="2" applyFont="1" applyFill="1" applyBorder="1" applyAlignment="1">
      <alignment vertical="center" wrapText="1"/>
    </xf>
    <xf numFmtId="0" fontId="8" fillId="44" borderId="1" xfId="0" applyFont="1" applyFill="1" applyBorder="1" applyAlignment="1">
      <alignment horizontal="center" vertical="center" wrapText="1"/>
    </xf>
    <xf numFmtId="0" fontId="8" fillId="44" borderId="1" xfId="0" applyFont="1" applyFill="1" applyBorder="1" applyAlignment="1">
      <alignment horizontal="left" vertical="center" wrapText="1"/>
    </xf>
    <xf numFmtId="0" fontId="8" fillId="45" borderId="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vertical="center" wrapText="1"/>
    </xf>
    <xf numFmtId="49" fontId="0" fillId="45" borderId="1" xfId="0" applyNumberFormat="1" applyFill="1" applyBorder="1" applyAlignment="1">
      <alignment horizontal="center" vertical="center" wrapText="1"/>
    </xf>
    <xf numFmtId="44" fontId="0" fillId="45" borderId="1" xfId="1" applyFont="1" applyFill="1" applyBorder="1" applyAlignment="1">
      <alignment vertical="center" wrapText="1"/>
    </xf>
    <xf numFmtId="0" fontId="0" fillId="45" borderId="1" xfId="0" applyFill="1" applyBorder="1" applyAlignment="1">
      <alignment vertical="center" wrapText="1"/>
    </xf>
    <xf numFmtId="164" fontId="0" fillId="45" borderId="1" xfId="0" applyNumberFormat="1" applyFill="1" applyBorder="1" applyAlignment="1">
      <alignment vertical="center" wrapText="1"/>
    </xf>
    <xf numFmtId="0" fontId="0" fillId="46" borderId="1" xfId="0" applyFill="1" applyBorder="1" applyAlignment="1">
      <alignment horizontal="center" vertical="center" wrapText="1"/>
    </xf>
    <xf numFmtId="49" fontId="0" fillId="46" borderId="1" xfId="0" applyNumberFormat="1" applyFill="1" applyBorder="1" applyAlignment="1">
      <alignment horizontal="center" vertical="center" wrapText="1"/>
    </xf>
    <xf numFmtId="44" fontId="0" fillId="46" borderId="1" xfId="1" applyFont="1" applyFill="1" applyBorder="1" applyAlignment="1">
      <alignment vertical="center" wrapText="1"/>
    </xf>
    <xf numFmtId="164" fontId="0" fillId="46" borderId="1" xfId="1" applyNumberFormat="1" applyFont="1" applyFill="1" applyBorder="1" applyAlignment="1">
      <alignment vertical="center" wrapText="1"/>
    </xf>
    <xf numFmtId="164" fontId="0" fillId="46" borderId="1" xfId="0" applyNumberFormat="1" applyFill="1" applyBorder="1" applyAlignment="1">
      <alignment horizontal="center" vertical="center" wrapText="1"/>
    </xf>
    <xf numFmtId="0" fontId="24" fillId="45" borderId="1" xfId="0" applyFont="1" applyFill="1" applyBorder="1" applyAlignment="1">
      <alignment horizontal="left" vertical="center" wrapText="1"/>
    </xf>
    <xf numFmtId="0" fontId="24" fillId="46" borderId="1" xfId="0" applyFont="1" applyFill="1" applyBorder="1" applyAlignment="1">
      <alignment horizontal="left" vertical="center" wrapText="1"/>
    </xf>
    <xf numFmtId="0" fontId="23" fillId="15" borderId="0" xfId="2" applyFont="1" applyFill="1" applyBorder="1" applyAlignment="1">
      <alignment vertical="center" wrapText="1"/>
    </xf>
    <xf numFmtId="0" fontId="23" fillId="46" borderId="1" xfId="2" applyFont="1" applyFill="1" applyBorder="1" applyAlignment="1">
      <alignment horizontal="left" vertical="center" wrapText="1"/>
    </xf>
    <xf numFmtId="0" fontId="23" fillId="45" borderId="1" xfId="2" applyFont="1" applyFill="1" applyBorder="1" applyAlignment="1">
      <alignment horizontal="left" vertical="center" wrapText="1"/>
    </xf>
    <xf numFmtId="0" fontId="23" fillId="43" borderId="1" xfId="2" applyFont="1" applyFill="1" applyBorder="1" applyAlignment="1">
      <alignment vertical="center" wrapText="1"/>
    </xf>
    <xf numFmtId="165" fontId="0" fillId="43" borderId="1" xfId="0" applyNumberFormat="1" applyFill="1" applyBorder="1" applyAlignment="1">
      <alignment horizontal="center" vertical="center" wrapText="1"/>
    </xf>
    <xf numFmtId="165" fontId="1" fillId="43" borderId="1" xfId="1" applyNumberFormat="1" applyFont="1" applyFill="1" applyBorder="1" applyAlignment="1">
      <alignment horizontal="center" vertical="center" wrapText="1"/>
    </xf>
    <xf numFmtId="1" fontId="0" fillId="43" borderId="1" xfId="0" applyNumberFormat="1" applyFill="1" applyBorder="1" applyAlignment="1" applyProtection="1">
      <alignment horizontal="center" vertical="center" wrapText="1"/>
      <protection locked="0"/>
    </xf>
    <xf numFmtId="164" fontId="0" fillId="43" borderId="1" xfId="0" applyNumberFormat="1" applyFill="1" applyBorder="1" applyAlignment="1">
      <alignment horizontal="center" vertical="center" wrapText="1"/>
    </xf>
    <xf numFmtId="14" fontId="23" fillId="42" borderId="1" xfId="2" applyNumberFormat="1" applyFont="1" applyFill="1" applyBorder="1" applyAlignment="1">
      <alignment horizontal="left" vertical="center" wrapText="1"/>
    </xf>
    <xf numFmtId="165" fontId="0" fillId="42" borderId="1" xfId="0" applyNumberFormat="1" applyFill="1" applyBorder="1" applyAlignment="1">
      <alignment horizontal="center" vertical="center" wrapText="1"/>
    </xf>
    <xf numFmtId="165" fontId="1" fillId="42" borderId="1" xfId="1" applyNumberFormat="1" applyFont="1" applyFill="1" applyBorder="1" applyAlignment="1">
      <alignment horizontal="center" vertical="center" wrapText="1"/>
    </xf>
    <xf numFmtId="1" fontId="0" fillId="42" borderId="1" xfId="0" applyNumberFormat="1" applyFill="1" applyBorder="1" applyAlignment="1" applyProtection="1">
      <alignment horizontal="center" vertical="center" wrapText="1"/>
      <protection locked="0"/>
    </xf>
    <xf numFmtId="164" fontId="0" fillId="42" borderId="1" xfId="0" applyNumberFormat="1" applyFill="1" applyBorder="1" applyAlignment="1">
      <alignment horizontal="center" vertical="center" wrapText="1"/>
    </xf>
    <xf numFmtId="1" fontId="0" fillId="43" borderId="1" xfId="0" applyNumberFormat="1" applyFill="1" applyBorder="1" applyAlignment="1">
      <alignment horizontal="center" vertical="center" wrapText="1"/>
    </xf>
    <xf numFmtId="0" fontId="23" fillId="12" borderId="1" xfId="2" applyFont="1" applyFill="1" applyBorder="1" applyAlignment="1">
      <alignment vertical="center" wrapText="1"/>
    </xf>
    <xf numFmtId="1" fontId="0" fillId="12" borderId="1" xfId="0" applyNumberFormat="1" applyFill="1" applyBorder="1" applyAlignment="1">
      <alignment horizontal="center" vertical="center" wrapText="1"/>
    </xf>
    <xf numFmtId="165" fontId="0" fillId="12" borderId="1" xfId="0" applyNumberFormat="1" applyFill="1" applyBorder="1" applyAlignment="1">
      <alignment horizontal="center" vertical="center" wrapText="1"/>
    </xf>
    <xf numFmtId="165" fontId="1" fillId="12" borderId="1" xfId="1" applyNumberFormat="1" applyFont="1" applyFill="1" applyBorder="1" applyAlignment="1">
      <alignment horizontal="center" vertical="center" wrapText="1"/>
    </xf>
    <xf numFmtId="1" fontId="0" fillId="12" borderId="1" xfId="0" applyNumberFormat="1" applyFill="1" applyBorder="1" applyAlignment="1" applyProtection="1">
      <alignment horizontal="center" vertical="center" wrapText="1"/>
      <protection locked="0"/>
    </xf>
    <xf numFmtId="0" fontId="0" fillId="14" borderId="1" xfId="0" applyFill="1" applyBorder="1" applyAlignment="1">
      <alignment horizontal="center" vertical="center" wrapText="1"/>
    </xf>
    <xf numFmtId="49" fontId="0" fillId="14" borderId="4" xfId="0" applyNumberFormat="1" applyFill="1" applyBorder="1" applyAlignment="1">
      <alignment horizontal="center" vertical="center" wrapText="1"/>
    </xf>
    <xf numFmtId="166" fontId="1" fillId="14" borderId="1" xfId="1" applyNumberFormat="1" applyFont="1" applyFill="1" applyBorder="1" applyAlignment="1">
      <alignment horizontal="center" vertical="center" wrapText="1"/>
    </xf>
    <xf numFmtId="1" fontId="0" fillId="14" borderId="1" xfId="0" applyNumberFormat="1" applyFill="1" applyBorder="1" applyAlignment="1" applyProtection="1">
      <alignment horizontal="center" vertical="center" wrapText="1"/>
      <protection locked="0"/>
    </xf>
    <xf numFmtId="164" fontId="0" fillId="14" borderId="1" xfId="0" applyNumberForma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49" fontId="0" fillId="13" borderId="4" xfId="0" applyNumberFormat="1" applyFill="1" applyBorder="1" applyAlignment="1">
      <alignment horizontal="center" vertical="center" wrapText="1"/>
    </xf>
    <xf numFmtId="166" fontId="1" fillId="13" borderId="4" xfId="1" applyNumberFormat="1" applyFont="1" applyFill="1" applyBorder="1" applyAlignment="1">
      <alignment horizontal="center" vertical="center" wrapText="1"/>
    </xf>
    <xf numFmtId="0" fontId="0" fillId="13" borderId="4" xfId="0" applyFill="1" applyBorder="1" applyAlignment="1">
      <alignment vertical="center" wrapText="1"/>
    </xf>
    <xf numFmtId="164" fontId="0" fillId="13" borderId="4" xfId="0" applyNumberFormat="1" applyFill="1" applyBorder="1" applyAlignment="1">
      <alignment horizontal="center" vertical="center" wrapText="1"/>
    </xf>
    <xf numFmtId="0" fontId="23" fillId="15" borderId="1" xfId="2" applyFont="1" applyFill="1" applyBorder="1" applyAlignment="1">
      <alignment vertical="center" wrapText="1"/>
    </xf>
    <xf numFmtId="0" fontId="23" fillId="29" borderId="1" xfId="2" applyFont="1" applyFill="1" applyBorder="1" applyAlignment="1">
      <alignment vertical="center" wrapText="1"/>
    </xf>
    <xf numFmtId="0" fontId="0" fillId="29" borderId="1" xfId="0" applyFill="1" applyBorder="1" applyAlignment="1">
      <alignment horizontal="center" vertical="center" wrapText="1"/>
    </xf>
    <xf numFmtId="14" fontId="8" fillId="29" borderId="1" xfId="0" applyNumberFormat="1" applyFont="1" applyFill="1" applyBorder="1" applyAlignment="1">
      <alignment horizontal="center" vertical="center" wrapText="1"/>
    </xf>
    <xf numFmtId="49" fontId="0" fillId="29" borderId="1" xfId="0" applyNumberFormat="1" applyFill="1" applyBorder="1" applyAlignment="1">
      <alignment horizontal="center" vertical="center" wrapText="1"/>
    </xf>
    <xf numFmtId="166" fontId="0" fillId="29" borderId="1" xfId="0" applyNumberFormat="1" applyFill="1" applyBorder="1" applyAlignment="1">
      <alignment horizontal="center" vertical="center" wrapText="1"/>
    </xf>
    <xf numFmtId="1" fontId="0" fillId="29" borderId="1" xfId="0" applyNumberFormat="1" applyFill="1" applyBorder="1" applyAlignment="1" applyProtection="1">
      <alignment horizontal="center" vertical="center" wrapText="1"/>
      <protection locked="0"/>
    </xf>
    <xf numFmtId="164" fontId="0" fillId="29" borderId="1" xfId="0" applyNumberFormat="1" applyFill="1" applyBorder="1" applyAlignment="1">
      <alignment horizontal="center" vertical="center" wrapText="1"/>
    </xf>
    <xf numFmtId="0" fontId="23" fillId="44" borderId="1" xfId="2" applyFont="1" applyFill="1" applyBorder="1" applyAlignment="1">
      <alignment horizontal="left" vertical="center" wrapText="1"/>
    </xf>
    <xf numFmtId="0" fontId="23" fillId="18" borderId="1" xfId="2" applyFont="1" applyFill="1" applyBorder="1" applyAlignment="1">
      <alignment vertical="center" wrapText="1"/>
    </xf>
    <xf numFmtId="0" fontId="23" fillId="20" borderId="1" xfId="2" applyFont="1" applyFill="1" applyBorder="1" applyAlignment="1">
      <alignment vertical="center" wrapText="1"/>
    </xf>
    <xf numFmtId="0" fontId="23" fillId="21" borderId="1" xfId="2" applyFont="1" applyFill="1" applyBorder="1" applyAlignment="1">
      <alignment vertical="center" wrapText="1"/>
    </xf>
    <xf numFmtId="0" fontId="23" fillId="19" borderId="1" xfId="2" applyFont="1" applyFill="1" applyBorder="1" applyAlignment="1">
      <alignment vertical="center" wrapText="1"/>
    </xf>
    <xf numFmtId="49" fontId="0" fillId="24" borderId="4" xfId="0" applyNumberFormat="1" applyFill="1" applyBorder="1" applyAlignment="1">
      <alignment horizontal="center" vertical="center" wrapText="1"/>
    </xf>
    <xf numFmtId="166" fontId="0" fillId="24" borderId="1" xfId="0" applyNumberFormat="1" applyFill="1" applyBorder="1" applyAlignment="1">
      <alignment horizontal="center" vertical="center" wrapText="1"/>
    </xf>
    <xf numFmtId="1" fontId="0" fillId="24" borderId="1" xfId="0" applyNumberFormat="1" applyFill="1" applyBorder="1" applyAlignment="1" applyProtection="1">
      <alignment horizontal="center" vertical="center" wrapText="1"/>
      <protection locked="0"/>
    </xf>
    <xf numFmtId="44" fontId="0" fillId="24" borderId="1" xfId="0" applyNumberFormat="1" applyFill="1" applyBorder="1" applyAlignment="1" applyProtection="1">
      <alignment horizontal="center" vertical="center" wrapText="1"/>
      <protection locked="0"/>
    </xf>
    <xf numFmtId="0" fontId="23" fillId="26" borderId="1" xfId="2" applyFont="1" applyFill="1" applyBorder="1" applyAlignment="1">
      <alignment vertical="center" wrapText="1"/>
    </xf>
    <xf numFmtId="0" fontId="23" fillId="27" borderId="1" xfId="2" applyFont="1" applyFill="1" applyBorder="1" applyAlignment="1">
      <alignment vertical="center" wrapText="1"/>
    </xf>
    <xf numFmtId="0" fontId="23" fillId="39" borderId="1" xfId="2" applyFont="1" applyFill="1" applyBorder="1" applyAlignment="1">
      <alignment vertical="center" wrapText="1"/>
    </xf>
    <xf numFmtId="0" fontId="23" fillId="40" borderId="1" xfId="2" applyFont="1" applyFill="1" applyBorder="1" applyAlignment="1">
      <alignment vertical="center" wrapText="1"/>
    </xf>
    <xf numFmtId="44" fontId="3" fillId="11" borderId="1" xfId="1" applyFont="1" applyFill="1" applyBorder="1" applyAlignment="1">
      <alignment vertical="center" wrapText="1"/>
    </xf>
    <xf numFmtId="0" fontId="2" fillId="2" borderId="0" xfId="2" applyFont="1" applyFill="1" applyBorder="1" applyAlignment="1">
      <alignment horizontal="left" vertical="center" wrapText="1"/>
    </xf>
    <xf numFmtId="1" fontId="2" fillId="2" borderId="0" xfId="0" applyNumberFormat="1" applyFont="1" applyFill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44" fontId="3" fillId="7" borderId="1" xfId="1" applyFont="1" applyFill="1" applyBorder="1" applyAlignment="1">
      <alignment horizontal="center" vertical="center" wrapText="1"/>
    </xf>
    <xf numFmtId="0" fontId="23" fillId="40" borderId="1" xfId="2" applyFont="1" applyFill="1" applyBorder="1"/>
    <xf numFmtId="0" fontId="8" fillId="40" borderId="1" xfId="0" applyFont="1" applyFill="1" applyBorder="1" applyAlignment="1">
      <alignment horizontal="center" vertical="center" wrapText="1"/>
    </xf>
    <xf numFmtId="49" fontId="9" fillId="4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8" fillId="47" borderId="1" xfId="0" applyFont="1" applyFill="1" applyBorder="1" applyAlignment="1">
      <alignment horizontal="center" vertical="center" wrapText="1"/>
    </xf>
    <xf numFmtId="0" fontId="0" fillId="47" borderId="1" xfId="0" applyFill="1" applyBorder="1" applyAlignment="1">
      <alignment horizontal="center" vertical="center" wrapText="1"/>
    </xf>
    <xf numFmtId="166" fontId="0" fillId="47" borderId="1" xfId="0" applyNumberFormat="1" applyFill="1" applyBorder="1" applyAlignment="1">
      <alignment horizontal="center" vertical="center" wrapText="1"/>
    </xf>
    <xf numFmtId="1" fontId="0" fillId="47" borderId="1" xfId="0" applyNumberFormat="1" applyFill="1" applyBorder="1" applyAlignment="1" applyProtection="1">
      <alignment horizontal="center" vertical="center" wrapText="1"/>
      <protection locked="0"/>
    </xf>
    <xf numFmtId="164" fontId="0" fillId="47" borderId="1" xfId="0" applyNumberFormat="1" applyFill="1" applyBorder="1" applyAlignment="1">
      <alignment horizontal="center" vertical="center" wrapText="1"/>
    </xf>
    <xf numFmtId="0" fontId="8" fillId="41" borderId="1" xfId="2" applyFont="1" applyFill="1" applyBorder="1" applyAlignment="1">
      <alignment horizontal="left" vertical="center" wrapText="1"/>
    </xf>
    <xf numFmtId="0" fontId="8" fillId="41" borderId="1" xfId="0" applyFont="1" applyFill="1" applyBorder="1" applyAlignment="1">
      <alignment horizontal="center" vertical="center" wrapText="1"/>
    </xf>
    <xf numFmtId="49" fontId="8" fillId="41" borderId="4" xfId="0" applyNumberFormat="1" applyFont="1" applyFill="1" applyBorder="1" applyAlignment="1">
      <alignment horizontal="center" vertical="center" wrapText="1"/>
    </xf>
    <xf numFmtId="166" fontId="8" fillId="41" borderId="1" xfId="1" applyNumberFormat="1" applyFont="1" applyFill="1" applyBorder="1" applyAlignment="1">
      <alignment horizontal="center" vertical="center" wrapText="1"/>
    </xf>
    <xf numFmtId="166" fontId="1" fillId="41" borderId="1" xfId="1" applyNumberFormat="1" applyFont="1" applyFill="1" applyBorder="1" applyAlignment="1">
      <alignment horizontal="center" vertical="center" wrapText="1"/>
    </xf>
    <xf numFmtId="1" fontId="0" fillId="41" borderId="1" xfId="0" applyNumberFormat="1" applyFill="1" applyBorder="1" applyAlignment="1" applyProtection="1">
      <alignment horizontal="center" vertical="center" wrapText="1"/>
      <protection locked="0"/>
    </xf>
    <xf numFmtId="164" fontId="0" fillId="41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5" borderId="3" xfId="0" applyFill="1" applyBorder="1" applyAlignment="1">
      <alignment horizontal="center" vertical="center" wrapText="1"/>
    </xf>
    <xf numFmtId="0" fontId="8" fillId="21" borderId="1" xfId="2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0" fillId="32" borderId="2" xfId="0" applyFill="1" applyBorder="1" applyAlignment="1">
      <alignment horizontal="center" vertical="center" wrapText="1"/>
    </xf>
    <xf numFmtId="0" fontId="8" fillId="16" borderId="1" xfId="2" applyFont="1" applyFill="1" applyBorder="1" applyAlignment="1">
      <alignment vertical="center" wrapText="1"/>
    </xf>
    <xf numFmtId="0" fontId="8" fillId="41" borderId="6" xfId="0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23" fillId="47" borderId="1" xfId="2" applyFont="1" applyFill="1" applyBorder="1" applyAlignment="1">
      <alignment vertical="center" wrapText="1"/>
    </xf>
    <xf numFmtId="0" fontId="23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47" borderId="1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vertical="center"/>
    </xf>
    <xf numFmtId="0" fontId="0" fillId="47" borderId="1" xfId="0" applyFill="1" applyBorder="1" applyAlignment="1">
      <alignment horizontal="left" vertical="center" wrapText="1"/>
    </xf>
    <xf numFmtId="0" fontId="8" fillId="47" borderId="4" xfId="0" applyFont="1" applyFill="1" applyBorder="1" applyAlignment="1">
      <alignment horizontal="center" vertical="center" wrapText="1"/>
    </xf>
    <xf numFmtId="49" fontId="0" fillId="47" borderId="1" xfId="0" applyNumberFormat="1" applyFill="1" applyBorder="1" applyAlignment="1">
      <alignment horizontal="center" vertical="center" wrapText="1"/>
    </xf>
    <xf numFmtId="0" fontId="23" fillId="47" borderId="1" xfId="2" applyFont="1" applyFill="1" applyBorder="1" applyAlignment="1">
      <alignment horizontal="left" vertical="center" wrapText="1"/>
    </xf>
    <xf numFmtId="164" fontId="0" fillId="48" borderId="1" xfId="0" applyNumberFormat="1" applyFill="1" applyBorder="1" applyAlignment="1">
      <alignment horizontal="center" vertical="center" wrapText="1"/>
    </xf>
    <xf numFmtId="0" fontId="23" fillId="13" borderId="4" xfId="2" applyFont="1" applyFill="1" applyBorder="1" applyAlignment="1">
      <alignment horizontal="left" vertical="center" wrapText="1"/>
    </xf>
    <xf numFmtId="0" fontId="24" fillId="13" borderId="4" xfId="2" applyFont="1" applyFill="1" applyBorder="1" applyAlignment="1">
      <alignment horizontal="left" vertical="center" wrapText="1"/>
    </xf>
    <xf numFmtId="0" fontId="24" fillId="14" borderId="1" xfId="2" applyFont="1" applyFill="1" applyBorder="1" applyAlignment="1">
      <alignment horizontal="left" vertical="center" wrapText="1"/>
    </xf>
    <xf numFmtId="0" fontId="10" fillId="30" borderId="3" xfId="2" applyFont="1" applyFill="1" applyBorder="1" applyAlignment="1">
      <alignment horizontal="center" vertical="center" wrapText="1"/>
    </xf>
    <xf numFmtId="0" fontId="10" fillId="30" borderId="5" xfId="2" applyFont="1" applyFill="1" applyBorder="1" applyAlignment="1">
      <alignment horizontal="center" vertical="center" wrapText="1"/>
    </xf>
    <xf numFmtId="0" fontId="10" fillId="30" borderId="6" xfId="2" applyFont="1" applyFill="1" applyBorder="1" applyAlignment="1">
      <alignment horizontal="center" vertical="center" wrapText="1"/>
    </xf>
    <xf numFmtId="0" fontId="10" fillId="30" borderId="3" xfId="2" applyFont="1" applyFill="1" applyBorder="1" applyAlignment="1">
      <alignment horizontal="left" vertical="center" wrapText="1"/>
    </xf>
    <xf numFmtId="0" fontId="10" fillId="30" borderId="5" xfId="2" applyFont="1" applyFill="1" applyBorder="1" applyAlignment="1">
      <alignment horizontal="left" vertical="center" wrapText="1"/>
    </xf>
    <xf numFmtId="0" fontId="10" fillId="30" borderId="6" xfId="2" applyFont="1" applyFill="1" applyBorder="1" applyAlignment="1">
      <alignment horizontal="left" vertical="center" wrapText="1"/>
    </xf>
    <xf numFmtId="0" fontId="0" fillId="32" borderId="8" xfId="0" applyFill="1" applyBorder="1" applyAlignment="1">
      <alignment horizontal="left" vertical="center" wrapText="1"/>
    </xf>
    <xf numFmtId="0" fontId="0" fillId="32" borderId="9" xfId="0" applyFill="1" applyBorder="1" applyAlignment="1">
      <alignment horizontal="left" vertical="center" wrapText="1"/>
    </xf>
    <xf numFmtId="0" fontId="0" fillId="32" borderId="10" xfId="0" applyFill="1" applyBorder="1" applyAlignment="1">
      <alignment horizontal="left" vertical="center" wrapText="1"/>
    </xf>
    <xf numFmtId="0" fontId="0" fillId="29" borderId="5" xfId="0" applyFill="1" applyBorder="1" applyAlignment="1">
      <alignment horizontal="left" vertical="center" wrapText="1"/>
    </xf>
    <xf numFmtId="0" fontId="0" fillId="29" borderId="6" xfId="0" applyFill="1" applyBorder="1" applyAlignment="1">
      <alignment horizontal="left" vertical="center" wrapText="1"/>
    </xf>
    <xf numFmtId="0" fontId="7" fillId="31" borderId="8" xfId="0" applyFont="1" applyFill="1" applyBorder="1" applyAlignment="1">
      <alignment horizontal="center" vertical="center" wrapText="1"/>
    </xf>
    <xf numFmtId="0" fontId="7" fillId="31" borderId="11" xfId="0" applyFont="1" applyFill="1" applyBorder="1" applyAlignment="1">
      <alignment horizontal="center" vertical="center" wrapText="1"/>
    </xf>
    <xf numFmtId="0" fontId="7" fillId="31" borderId="7" xfId="0" applyFont="1" applyFill="1" applyBorder="1" applyAlignment="1">
      <alignment horizontal="center" vertical="center" wrapText="1"/>
    </xf>
    <xf numFmtId="0" fontId="5" fillId="31" borderId="8" xfId="2" applyFill="1" applyBorder="1" applyAlignment="1">
      <alignment vertical="center" wrapText="1"/>
    </xf>
    <xf numFmtId="0" fontId="5" fillId="31" borderId="9" xfId="2" applyFill="1" applyBorder="1" applyAlignment="1">
      <alignment vertical="center" wrapText="1"/>
    </xf>
    <xf numFmtId="0" fontId="5" fillId="31" borderId="10" xfId="2" applyFill="1" applyBorder="1" applyAlignment="1">
      <alignment vertical="center" wrapText="1"/>
    </xf>
    <xf numFmtId="0" fontId="9" fillId="31" borderId="11" xfId="0" applyFont="1" applyFill="1" applyBorder="1" applyAlignment="1">
      <alignment horizontal="left" vertical="center" wrapText="1"/>
    </xf>
    <xf numFmtId="0" fontId="9" fillId="31" borderId="0" xfId="0" applyFont="1" applyFill="1" applyAlignment="1">
      <alignment horizontal="left" vertical="center" wrapText="1"/>
    </xf>
    <xf numFmtId="0" fontId="9" fillId="31" borderId="12" xfId="0" applyFont="1" applyFill="1" applyBorder="1" applyAlignment="1">
      <alignment horizontal="left" vertical="center" wrapText="1"/>
    </xf>
    <xf numFmtId="0" fontId="0" fillId="31" borderId="11" xfId="0" applyFill="1" applyBorder="1" applyAlignment="1">
      <alignment horizontal="left" vertical="center" wrapText="1"/>
    </xf>
    <xf numFmtId="0" fontId="0" fillId="31" borderId="0" xfId="0" applyFill="1" applyAlignment="1">
      <alignment horizontal="left" vertical="center" wrapText="1"/>
    </xf>
    <xf numFmtId="0" fontId="0" fillId="31" borderId="12" xfId="0" applyFill="1" applyBorder="1" applyAlignment="1">
      <alignment horizontal="left" vertical="center" wrapText="1"/>
    </xf>
    <xf numFmtId="0" fontId="9" fillId="31" borderId="7" xfId="0" applyFont="1" applyFill="1" applyBorder="1" applyAlignment="1">
      <alignment horizontal="left" vertical="center" wrapText="1"/>
    </xf>
    <xf numFmtId="0" fontId="9" fillId="31" borderId="13" xfId="0" applyFont="1" applyFill="1" applyBorder="1" applyAlignment="1">
      <alignment horizontal="left" vertical="center" wrapText="1"/>
    </xf>
    <xf numFmtId="0" fontId="9" fillId="31" borderId="14" xfId="0" applyFont="1" applyFill="1" applyBorder="1" applyAlignment="1">
      <alignment horizontal="left" vertical="center" wrapText="1"/>
    </xf>
    <xf numFmtId="0" fontId="22" fillId="33" borderId="3" xfId="2" applyFont="1" applyFill="1" applyBorder="1" applyAlignment="1">
      <alignment horizontal="center" vertical="center" wrapText="1"/>
    </xf>
    <xf numFmtId="0" fontId="22" fillId="33" borderId="5" xfId="2" applyFont="1" applyFill="1" applyBorder="1" applyAlignment="1">
      <alignment horizontal="center" vertical="center" wrapText="1"/>
    </xf>
    <xf numFmtId="0" fontId="22" fillId="33" borderId="6" xfId="2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5" fillId="28" borderId="1" xfId="0" applyFont="1" applyFill="1" applyBorder="1" applyAlignment="1">
      <alignment horizontal="center" vertical="center" wrapText="1"/>
    </xf>
    <xf numFmtId="0" fontId="27" fillId="28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28" borderId="1" xfId="0" applyFont="1" applyFill="1" applyBorder="1" applyAlignment="1">
      <alignment horizontal="left" vertical="center" wrapText="1"/>
    </xf>
    <xf numFmtId="0" fontId="0" fillId="28" borderId="1" xfId="0" applyFill="1" applyBorder="1" applyAlignment="1">
      <alignment horizontal="left" vertical="center" wrapText="1"/>
    </xf>
    <xf numFmtId="0" fontId="25" fillId="25" borderId="3" xfId="0" applyFont="1" applyFill="1" applyBorder="1" applyAlignment="1">
      <alignment horizontal="center" vertical="center" wrapText="1"/>
    </xf>
    <xf numFmtId="0" fontId="25" fillId="25" borderId="5" xfId="0" applyFont="1" applyFill="1" applyBorder="1" applyAlignment="1">
      <alignment horizontal="center" vertical="center" wrapText="1"/>
    </xf>
    <xf numFmtId="0" fontId="25" fillId="25" borderId="6" xfId="0" applyFont="1" applyFill="1" applyBorder="1" applyAlignment="1">
      <alignment horizontal="center" vertical="center" wrapText="1"/>
    </xf>
    <xf numFmtId="1" fontId="25" fillId="4" borderId="3" xfId="0" applyNumberFormat="1" applyFont="1" applyFill="1" applyBorder="1" applyAlignment="1">
      <alignment horizontal="center" vertical="center" wrapText="1"/>
    </xf>
    <xf numFmtId="1" fontId="25" fillId="4" borderId="5" xfId="0" applyNumberFormat="1" applyFont="1" applyFill="1" applyBorder="1" applyAlignment="1">
      <alignment horizontal="center" vertical="center" wrapText="1"/>
    </xf>
    <xf numFmtId="1" fontId="25" fillId="4" borderId="6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0" fontId="3" fillId="3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 wrapText="1"/>
    </xf>
    <xf numFmtId="0" fontId="20" fillId="37" borderId="1" xfId="0" applyFont="1" applyFill="1" applyBorder="1" applyAlignment="1">
      <alignment horizontal="center" vertical="center" wrapText="1"/>
    </xf>
    <xf numFmtId="0" fontId="2" fillId="38" borderId="1" xfId="2" applyFont="1" applyFill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EDF1FD"/>
      <color rgb="FFEFFBE1"/>
      <color rgb="FFDCFCC4"/>
      <color rgb="FFD1FFD1"/>
      <color rgb="FFF8F0E8"/>
      <color rgb="FFF1E2D3"/>
      <color rgb="FFCEE1F2"/>
      <color rgb="FFA5C9E9"/>
      <color rgb="FF28549C"/>
      <color rgb="FF1F42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114300</xdr:rowOff>
        </xdr:from>
        <xdr:to>
          <xdr:col>0</xdr:col>
          <xdr:colOff>257175</xdr:colOff>
          <xdr:row>18</xdr:row>
          <xdr:rowOff>381000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uolabenistrumentali.it/corso/op/notizia/3351/manutenzione-efficiente-tools-e-report-per/" TargetMode="External"/><Relationship Id="rId21" Type="http://schemas.openxmlformats.org/officeDocument/2006/relationships/hyperlink" Target="https://www.scuolabenistrumentali.it/corso/area-commerciale-marketing/notizia/3308/newsletter-e-dem-che-convertono-focus-strumento/" TargetMode="External"/><Relationship Id="rId42" Type="http://schemas.openxmlformats.org/officeDocument/2006/relationships/hyperlink" Target="https://www.scuolabenistrumentali.it/corso/efdc/notizia/3255/incoterms-e-pagamenti-internazionali-quale/" TargetMode="External"/><Relationship Id="rId47" Type="http://schemas.openxmlformats.org/officeDocument/2006/relationships/hyperlink" Target="https://www.scuolabenistrumentali.it/notizia/3274/data-analytics-per-lottimizzazione-dei-processi" TargetMode="External"/><Relationship Id="rId63" Type="http://schemas.openxmlformats.org/officeDocument/2006/relationships/hyperlink" Target="https://www.scuolabenistrumentali.it/corso/efdc/notizia/3329/gestione-della-propriet-intellettuale-in-azienda/" TargetMode="External"/><Relationship Id="rId68" Type="http://schemas.openxmlformats.org/officeDocument/2006/relationships/hyperlink" Target="https://www.scuolabenistrumentali.it/corso/op/notizia/3316/project-management/" TargetMode="External"/><Relationship Id="rId84" Type="http://schemas.openxmlformats.org/officeDocument/2006/relationships/hyperlink" Target="https://www.scuolabenistrumentali.it/notizia/3391/la-progettazione-e-la-costruzione-dei-ripari-fissi" TargetMode="External"/><Relationship Id="rId89" Type="http://schemas.openxmlformats.org/officeDocument/2006/relationships/hyperlink" Target="https://www.scuolabenistrumentali.it/notizia/2616/il-calcolo-dellimpronta-carbonica-nel-percorso" TargetMode="External"/><Relationship Id="rId112" Type="http://schemas.openxmlformats.org/officeDocument/2006/relationships/hyperlink" Target="https://www.scuolabenistrumentali.it/corso/area-commerciale-marketing/notizia/3310/comunicazione-tecnica-semplificare-concetti/" TargetMode="External"/><Relationship Id="rId16" Type="http://schemas.openxmlformats.org/officeDocument/2006/relationships/hyperlink" Target="https://www.scuolabenistrumentali.it/notizia/3302/strategie-di-comunicazione-digitale-dal-pensiero/" TargetMode="External"/><Relationship Id="rId107" Type="http://schemas.openxmlformats.org/officeDocument/2006/relationships/hyperlink" Target="https://www.scuolabenistrumentali.it/notizia/3442/sistema-di-gestione-della-parit-di-genere-diversit" TargetMode="External"/><Relationship Id="rId11" Type="http://schemas.openxmlformats.org/officeDocument/2006/relationships/hyperlink" Target="https://www.scuolabenistrumentali.it/notizia/3289/chat-gpt-for-sales/" TargetMode="External"/><Relationship Id="rId32" Type="http://schemas.openxmlformats.org/officeDocument/2006/relationships/hyperlink" Target="https://www.scuolabenistrumentali.it/notizia/3236/fiscalit-internazionale/" TargetMode="External"/><Relationship Id="rId37" Type="http://schemas.openxmlformats.org/officeDocument/2006/relationships/hyperlink" Target="https://www.scuolabenistrumentali.it/notizia/3276/come-evitare-di-subire-cause-allestero-e-negoziare" TargetMode="External"/><Relationship Id="rId53" Type="http://schemas.openxmlformats.org/officeDocument/2006/relationships/hyperlink" Target="https://www.scuolabenistrumentali.it/notizia/3321/controllo-di-gestione" TargetMode="External"/><Relationship Id="rId58" Type="http://schemas.openxmlformats.org/officeDocument/2006/relationships/hyperlink" Target="https://www.scuolabenistrumentali.it/notizia/3152/lassessment-dalla-teoria-alla-pratica-" TargetMode="External"/><Relationship Id="rId74" Type="http://schemas.openxmlformats.org/officeDocument/2006/relationships/hyperlink" Target="https://www.scuolabenistrumentali.it/corso/alm/notizia/3384/vendor-rating-con-ai/" TargetMode="External"/><Relationship Id="rId79" Type="http://schemas.openxmlformats.org/officeDocument/2006/relationships/hyperlink" Target="https://www.scuolabenistrumentali.it/corso/hr/notizia/3397/officina-delle-abilit-manageriali/" TargetMode="External"/><Relationship Id="rId102" Type="http://schemas.openxmlformats.org/officeDocument/2006/relationships/hyperlink" Target="https://www.scuolabenistrumentali.it/corso/area-commerciale-marketing/notizia/3454/intervista-negoziale-e-tecniche-di-comunicazione/" TargetMode="External"/><Relationship Id="rId123" Type="http://schemas.openxmlformats.org/officeDocument/2006/relationships/image" Target="../media/image1.emf"/><Relationship Id="rId128" Type="http://schemas.openxmlformats.org/officeDocument/2006/relationships/control" Target="../activeX/activeX5.xml"/><Relationship Id="rId5" Type="http://schemas.openxmlformats.org/officeDocument/2006/relationships/hyperlink" Target="https://www.scuolabenistrumentali.it/notizia/3249/finance-for-non-financial-manager" TargetMode="External"/><Relationship Id="rId90" Type="http://schemas.openxmlformats.org/officeDocument/2006/relationships/hyperlink" Target="https://www.scuolabenistrumentali.it/notizia/2914/il-rating-di-sostenibilit-strumenti-e-strategia" TargetMode="External"/><Relationship Id="rId95" Type="http://schemas.openxmlformats.org/officeDocument/2006/relationships/hyperlink" Target="https://www.scuolabenistrumentali.it/corso/area-commerciale-marketing/notizia/3444/building-trust/" TargetMode="External"/><Relationship Id="rId22" Type="http://schemas.openxmlformats.org/officeDocument/2006/relationships/hyperlink" Target="https://www.scuolabenistrumentali.it/corso/area-commerciale-marketing/notizia/3309/social-media-policy-valore-al-tuo-brand-senza/" TargetMode="External"/><Relationship Id="rId27" Type="http://schemas.openxmlformats.org/officeDocument/2006/relationships/hyperlink" Target="https://www.scuolabenistrumentali.it/corso/area-commerciale-marketing/notizia/3314/storytelling-visivo-integrare-testo-e-immagini/" TargetMode="External"/><Relationship Id="rId43" Type="http://schemas.openxmlformats.org/officeDocument/2006/relationships/hyperlink" Target="https://www.scuolabenistrumentali.it/corso/efdc/notizia/3247/export-lab/" TargetMode="External"/><Relationship Id="rId48" Type="http://schemas.openxmlformats.org/officeDocument/2006/relationships/hyperlink" Target="https://www.scuolabenistrumentali.it/notizia/3323/il-venditore-mascherato" TargetMode="External"/><Relationship Id="rId64" Type="http://schemas.openxmlformats.org/officeDocument/2006/relationships/hyperlink" Target="https://www.scuolabenistrumentali.it/corso/hr/notizia/3353/la-busta-paga/" TargetMode="External"/><Relationship Id="rId69" Type="http://schemas.openxmlformats.org/officeDocument/2006/relationships/hyperlink" Target="https://www.scuolabenistrumentali.it/notizia/3327/troubleshooting-trovare-la-causa-radice-dei-guasti" TargetMode="External"/><Relationship Id="rId113" Type="http://schemas.openxmlformats.org/officeDocument/2006/relationships/hyperlink" Target="https://www.scuolabenistrumentali.it/corso/tn/notizia/3480/accessi-alle-macchine-soluzioni-per-la-conformit/" TargetMode="External"/><Relationship Id="rId118" Type="http://schemas.openxmlformats.org/officeDocument/2006/relationships/hyperlink" Target="https://www.scuolabenistrumentali.it/notizia/3431/excel-per-ufficio-acquisti-" TargetMode="External"/><Relationship Id="rId80" Type="http://schemas.openxmlformats.org/officeDocument/2006/relationships/hyperlink" Target="https://www.scuolabenistrumentali.it/corso/hr/notizia/3399/public-speaking-come-coinvolgere-lascoltatore/" TargetMode="External"/><Relationship Id="rId85" Type="http://schemas.openxmlformats.org/officeDocument/2006/relationships/hyperlink" Target="https://www.scuolabenistrumentali.it/corso/tn/notizia/3434/normativa-atex-applicata-alle-macchine-come/" TargetMode="External"/><Relationship Id="rId12" Type="http://schemas.openxmlformats.org/officeDocument/2006/relationships/hyperlink" Target="https://www.scuolabenistrumentali.it/notizia/3292/trovare-nuovi-clienti-con-ai-chatgpt-e-altri-tools/" TargetMode="External"/><Relationship Id="rId17" Type="http://schemas.openxmlformats.org/officeDocument/2006/relationships/hyperlink" Target="https://www.scuolabenistrumentali.it/notizia/3296/excel-per-le-vendite-analizzare-e-interpretare-i/" TargetMode="External"/><Relationship Id="rId33" Type="http://schemas.openxmlformats.org/officeDocument/2006/relationships/hyperlink" Target="https://www.scuolabenistrumentali.it/notizia/3237/incoterms-2020/" TargetMode="External"/><Relationship Id="rId38" Type="http://schemas.openxmlformats.org/officeDocument/2006/relationships/hyperlink" Target="https://www.scuolabenistrumentali.it/corso/efdc/notizia/3246/export-lab-/" TargetMode="External"/><Relationship Id="rId59" Type="http://schemas.openxmlformats.org/officeDocument/2006/relationships/hyperlink" Target="https://www.scuolabenistrumentali.it/notizia/3290/value-pricing-quanto-vale-davvero-il-mio-prodotto" TargetMode="External"/><Relationship Id="rId103" Type="http://schemas.openxmlformats.org/officeDocument/2006/relationships/hyperlink" Target="https://www.scuolabenistrumentali.it/notizia/2929/sistemi-di-gestione-iso-14001-e-45001-ambiente-e" TargetMode="External"/><Relationship Id="rId108" Type="http://schemas.openxmlformats.org/officeDocument/2006/relationships/hyperlink" Target="https://www.scuolabenistrumentali.it/corso/DIGIT/notizia/3438/tecniche-di-prompt-engineering/" TargetMode="External"/><Relationship Id="rId124" Type="http://schemas.openxmlformats.org/officeDocument/2006/relationships/control" Target="../activeX/activeX2.xml"/><Relationship Id="rId129" Type="http://schemas.openxmlformats.org/officeDocument/2006/relationships/control" Target="../activeX/activeX6.xml"/><Relationship Id="rId54" Type="http://schemas.openxmlformats.org/officeDocument/2006/relationships/hyperlink" Target="https://www.scuolabenistrumentali.it/notizia/1667/trasferte-del-personale-dipendente-nel-mondo" TargetMode="External"/><Relationship Id="rId70" Type="http://schemas.openxmlformats.org/officeDocument/2006/relationships/hyperlink" Target="https://www.scuolabenistrumentali.it/notizia/3359/il-rendiconto-finanziario" TargetMode="External"/><Relationship Id="rId75" Type="http://schemas.openxmlformats.org/officeDocument/2006/relationships/hyperlink" Target="https://www.scuolabenistrumentali.it/corso/af/notizia/3389/power-bi-e-dax-per-l/" TargetMode="External"/><Relationship Id="rId91" Type="http://schemas.openxmlformats.org/officeDocument/2006/relationships/hyperlink" Target="https://www.scuolabenistrumentali.it/notizia/2619/la-sostenibilit-sociale-tappa-imprescindibile" TargetMode="External"/><Relationship Id="rId96" Type="http://schemas.openxmlformats.org/officeDocument/2006/relationships/hyperlink" Target="https://www.scuolabenistrumentali.it/corso/area-commerciale-marketing/notizia/3445/communicating-value/" TargetMode="External"/><Relationship Id="rId1" Type="http://schemas.openxmlformats.org/officeDocument/2006/relationships/hyperlink" Target="https://www.scuolabenistrumentali.it/" TargetMode="External"/><Relationship Id="rId6" Type="http://schemas.openxmlformats.org/officeDocument/2006/relationships/hyperlink" Target="https://www.scuolabenistrumentali.it/notizia/3248/il-bilancio-per-non-esperti" TargetMode="External"/><Relationship Id="rId23" Type="http://schemas.openxmlformats.org/officeDocument/2006/relationships/hyperlink" Target="https://www.scuolabenistrumentali.it/notizia/3299/pipeline-management-forecasting-fondamenta-per" TargetMode="External"/><Relationship Id="rId28" Type="http://schemas.openxmlformats.org/officeDocument/2006/relationships/hyperlink" Target="https://www.scuolabenistrumentali.it/corso/af/notizia/3458/controllo-di-gestione-e-budget/" TargetMode="External"/><Relationship Id="rId49" Type="http://schemas.openxmlformats.org/officeDocument/2006/relationships/hyperlink" Target="https://www.scuolabenistrumentali.it/notizia/3214/introduzione-al-metodo-six-sigma" TargetMode="External"/><Relationship Id="rId114" Type="http://schemas.openxmlformats.org/officeDocument/2006/relationships/hyperlink" Target="https://www.scuolabenistrumentali.it/percorso-formativo/DIGIT/notizia/3483/microsoft-power-bi-strumenti-e-potenzialit/" TargetMode="External"/><Relationship Id="rId119" Type="http://schemas.openxmlformats.org/officeDocument/2006/relationships/printerSettings" Target="../printerSettings/printerSettings1.bin"/><Relationship Id="rId44" Type="http://schemas.openxmlformats.org/officeDocument/2006/relationships/hyperlink" Target="https://www.scuolabenistrumentali.it/notizia/3232/novit-2025-ultime-novit-in-materia-di" TargetMode="External"/><Relationship Id="rId60" Type="http://schemas.openxmlformats.org/officeDocument/2006/relationships/hyperlink" Target="https://www.scuolabenistrumentali.it/corso/hr/notizia/3383/da-tecnico-a-responsabile-percorso-di-carriera/" TargetMode="External"/><Relationship Id="rId65" Type="http://schemas.openxmlformats.org/officeDocument/2006/relationships/hyperlink" Target="https://www.scuolabenistrumentali.it/notizia/3150/il-colloquio-di-selezione-" TargetMode="External"/><Relationship Id="rId81" Type="http://schemas.openxmlformats.org/officeDocument/2006/relationships/hyperlink" Target="https://www.scuolabenistrumentali.it/corso/hr/notizia/3425/il-change-management-per-valorizzare-i-processi-di/" TargetMode="External"/><Relationship Id="rId86" Type="http://schemas.openxmlformats.org/officeDocument/2006/relationships/hyperlink" Target="https://www.scuolabenistrumentali.it/notizia/3271/best-practice-e-aspetti-tecnici-per-il-settore-dei" TargetMode="External"/><Relationship Id="rId130" Type="http://schemas.openxmlformats.org/officeDocument/2006/relationships/comments" Target="../comments1.xml"/><Relationship Id="rId13" Type="http://schemas.openxmlformats.org/officeDocument/2006/relationships/hyperlink" Target="https://www.scuolabenistrumentali.it/notizia/3293/concorrenti-senza-segreti-competitive-intelligence/" TargetMode="External"/><Relationship Id="rId18" Type="http://schemas.openxmlformats.org/officeDocument/2006/relationships/hyperlink" Target="https://www.scuolabenistrumentali.it/notizia/3297/excel-per-le-vendite-analizzare-e-interpretare-i/" TargetMode="External"/><Relationship Id="rId39" Type="http://schemas.openxmlformats.org/officeDocument/2006/relationships/hyperlink" Target="https://www.scuolabenistrumentali.it/notizia/3277/il-contratto-nazionale-e-internazionale-di-agenzia" TargetMode="External"/><Relationship Id="rId109" Type="http://schemas.openxmlformats.org/officeDocument/2006/relationships/hyperlink" Target="https://www.scuolabenistrumentali.it/corso/DIGIT/notizia/3440/microsoft-copilot/" TargetMode="External"/><Relationship Id="rId34" Type="http://schemas.openxmlformats.org/officeDocument/2006/relationships/hyperlink" Target="https://www.scuolabenistrumentali.it/notizia/3238/tecnica-e-legislazione-doganale/" TargetMode="External"/><Relationship Id="rId50" Type="http://schemas.openxmlformats.org/officeDocument/2006/relationships/hyperlink" Target="https://www.scuolabenistrumentali.it/notizia/3211/lean-production-" TargetMode="External"/><Relationship Id="rId55" Type="http://schemas.openxmlformats.org/officeDocument/2006/relationships/hyperlink" Target="https://www.scuolabenistrumentali.it/notizia/3283/recruiting-basato-su-ai" TargetMode="External"/><Relationship Id="rId76" Type="http://schemas.openxmlformats.org/officeDocument/2006/relationships/hyperlink" Target="https://www.scuolabenistrumentali.it/corso/tn/notizia/3395/arresti-di-emergenza-nelle-macchine-e-impianti/" TargetMode="External"/><Relationship Id="rId97" Type="http://schemas.openxmlformats.org/officeDocument/2006/relationships/hyperlink" Target="https://www.scuolabenistrumentali.it/corso/area-commerciale-marketing/notizia/3446/difficult-price-increase-conversation/" TargetMode="External"/><Relationship Id="rId104" Type="http://schemas.openxmlformats.org/officeDocument/2006/relationships/hyperlink" Target="https://www.scuolabenistrumentali.it/corso/alm/notizia/3428/pianificare-il-flusso-degli-acquisti-minimizzando/" TargetMode="External"/><Relationship Id="rId120" Type="http://schemas.openxmlformats.org/officeDocument/2006/relationships/drawing" Target="../drawings/drawing1.xml"/><Relationship Id="rId125" Type="http://schemas.openxmlformats.org/officeDocument/2006/relationships/control" Target="../activeX/activeX3.xml"/><Relationship Id="rId7" Type="http://schemas.openxmlformats.org/officeDocument/2006/relationships/hyperlink" Target="https://www.scuolabenistrumentali.it/notizia/3318/guida-pratica-agli-adeguati-assetti-come-evitare" TargetMode="External"/><Relationship Id="rId71" Type="http://schemas.openxmlformats.org/officeDocument/2006/relationships/hyperlink" Target="https://www.scuolabenistrumentali.it/notizia/3354/il-nuovo-regolamento-macchine" TargetMode="External"/><Relationship Id="rId92" Type="http://schemas.openxmlformats.org/officeDocument/2006/relationships/hyperlink" Target="https://www.scuolabenistrumentali.it/notizia/3273/principi-di-accountability-e-reporting" TargetMode="External"/><Relationship Id="rId2" Type="http://schemas.openxmlformats.org/officeDocument/2006/relationships/hyperlink" Target="https://www.scuolabenistrumentali.it/notizia/3182/controllare-i-costi-dei-servizi" TargetMode="External"/><Relationship Id="rId29" Type="http://schemas.openxmlformats.org/officeDocument/2006/relationships/hyperlink" Target="https://www.scuolabenistrumentali.it/corso/area-commerciale-marketing/notizia/3455/la-negoziazione-di-beni-strumentali/" TargetMode="External"/><Relationship Id="rId24" Type="http://schemas.openxmlformats.org/officeDocument/2006/relationships/hyperlink" Target="https://www.scuolabenistrumentali.it/notizia/3320/pillole-per-la-comunicazione-b2b" TargetMode="External"/><Relationship Id="rId40" Type="http://schemas.openxmlformats.org/officeDocument/2006/relationships/hyperlink" Target="https://www.scuolabenistrumentali.it/notizia/3286/le-condizioni-generali-nella-vendita" TargetMode="External"/><Relationship Id="rId45" Type="http://schemas.openxmlformats.org/officeDocument/2006/relationships/hyperlink" Target="https://www.scuolabenistrumentali.it/notizia/3240/classificazione-doganale-di-macchine-e-impianti" TargetMode="External"/><Relationship Id="rId66" Type="http://schemas.openxmlformats.org/officeDocument/2006/relationships/hyperlink" Target="https://www.scuolabenistrumentali.it/corso/op/notizia/3351/manutenzione-efficiente-tools-e-report-per/" TargetMode="External"/><Relationship Id="rId87" Type="http://schemas.openxmlformats.org/officeDocument/2006/relationships/hyperlink" Target="https://www.scuolabenistrumentali.it/notizia/3269/cultura-della-sostenibilit-visione-e-pratiche" TargetMode="External"/><Relationship Id="rId110" Type="http://schemas.openxmlformats.org/officeDocument/2006/relationships/hyperlink" Target="https://www.scuolabenistrumentali.it/percorso-formativo/hr/notizia/3154/recruiting-50/" TargetMode="External"/><Relationship Id="rId115" Type="http://schemas.openxmlformats.org/officeDocument/2006/relationships/hyperlink" Target="https://www.scuolabenistrumentali.it/notizia/3484/power-bi-beginners/" TargetMode="External"/><Relationship Id="rId61" Type="http://schemas.openxmlformats.org/officeDocument/2006/relationships/hyperlink" Target="https://www.scuolabenistrumentali.it/corso/hr/notizia/3370/time-management-con-ai/" TargetMode="External"/><Relationship Id="rId82" Type="http://schemas.openxmlformats.org/officeDocument/2006/relationships/hyperlink" Target="https://www.scuolabenistrumentali.it/corso/hr/notizia/3356/intergenerazionalit/" TargetMode="External"/><Relationship Id="rId19" Type="http://schemas.openxmlformats.org/officeDocument/2006/relationships/hyperlink" Target="https://www.scuolabenistrumentali.it/notizia/3304/pianificazione-editoriale-online-la-narrazione-ai/" TargetMode="External"/><Relationship Id="rId14" Type="http://schemas.openxmlformats.org/officeDocument/2006/relationships/hyperlink" Target="https://www.scuolabenistrumentali.it/notizia/3294/conoscere-la-buyer-persona-con-ai/" TargetMode="External"/><Relationship Id="rId30" Type="http://schemas.openxmlformats.org/officeDocument/2006/relationships/hyperlink" Target="https://www.scuolabenistrumentali.it/notizia/3291/public-speaking-per-venditori-come-comunicare-in" TargetMode="External"/><Relationship Id="rId35" Type="http://schemas.openxmlformats.org/officeDocument/2006/relationships/hyperlink" Target="https://www.scuolabenistrumentali.it/notizia/3239/origine-della-merce/" TargetMode="External"/><Relationship Id="rId56" Type="http://schemas.openxmlformats.org/officeDocument/2006/relationships/hyperlink" Target="https://www.scuolabenistrumentali.it/notizia/1675/il-budget-del-personale" TargetMode="External"/><Relationship Id="rId77" Type="http://schemas.openxmlformats.org/officeDocument/2006/relationships/hyperlink" Target="https://www.scuolabenistrumentali.it/corso/tn/notizia/3394/il-manuale-di-istruzioni-e-le-dichiarazioni-di/" TargetMode="External"/><Relationship Id="rId100" Type="http://schemas.openxmlformats.org/officeDocument/2006/relationships/hyperlink" Target="https://www.scuolabenistrumentali.it/corso/area-commerciale-marketing/notizia/3450/negotiation-skills/" TargetMode="External"/><Relationship Id="rId105" Type="http://schemas.openxmlformats.org/officeDocument/2006/relationships/hyperlink" Target="https://www.scuolabenistrumentali.it/corso/tn/notizia/3441/la-nuova-norma-en-4154-sulla-sicurezza-dei/" TargetMode="External"/><Relationship Id="rId126" Type="http://schemas.openxmlformats.org/officeDocument/2006/relationships/image" Target="../media/image2.emf"/><Relationship Id="rId8" Type="http://schemas.openxmlformats.org/officeDocument/2006/relationships/hyperlink" Target="https://www.scuolabenistrumentali.it/notizia/3319/gli-adeguati-assetti-nel-sistema-contabile-come" TargetMode="External"/><Relationship Id="rId51" Type="http://schemas.openxmlformats.org/officeDocument/2006/relationships/hyperlink" Target="https://www.scuolabenistrumentali.it/corso/op/notizia/3322/pianificazione-e-gestione-della-produzione/" TargetMode="External"/><Relationship Id="rId72" Type="http://schemas.openxmlformats.org/officeDocument/2006/relationships/hyperlink" Target="https://www.scuolabenistrumentali.it/notizia/3386/gli-snodi-cruciali-della-negoziazione-con-i" TargetMode="External"/><Relationship Id="rId93" Type="http://schemas.openxmlformats.org/officeDocument/2006/relationships/hyperlink" Target="https://www.scuolabenistrumentali.it/notizia/2613/sostenibilit-nel-settore-dei-beni-strumentali" TargetMode="External"/><Relationship Id="rId98" Type="http://schemas.openxmlformats.org/officeDocument/2006/relationships/hyperlink" Target="https://www.scuolabenistrumentali.it/corso/area-commerciale-marketing/notizia/3447/value-based-selling/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www.scuolabenistrumentali.it/notizia/3181/la-gestione-ottimale-dei-servizi" TargetMode="External"/><Relationship Id="rId25" Type="http://schemas.openxmlformats.org/officeDocument/2006/relationships/hyperlink" Target="https://www.scuolabenistrumentali.it/notizia/2733/new-technical-sales-in-action-" TargetMode="External"/><Relationship Id="rId46" Type="http://schemas.openxmlformats.org/officeDocument/2006/relationships/hyperlink" Target="https://www.scuolabenistrumentali.it/notizia/2649/machine-learning-e-deep-learning" TargetMode="External"/><Relationship Id="rId67" Type="http://schemas.openxmlformats.org/officeDocument/2006/relationships/hyperlink" Target="https://www.scuolabenistrumentali.it/corso/op/notizia/3352/value-stream-mapping/" TargetMode="External"/><Relationship Id="rId116" Type="http://schemas.openxmlformats.org/officeDocument/2006/relationships/hyperlink" Target="https://www.scuolabenistrumentali.it/corso/DIGIT/notizia/3485/power-bi-advanced/" TargetMode="External"/><Relationship Id="rId20" Type="http://schemas.openxmlformats.org/officeDocument/2006/relationships/hyperlink" Target="https://www.scuolabenistrumentali.it/corso/area-commerciale-marketing/notizia/3306/newsletter-e-dem-che-convertono-focus-scrittura/" TargetMode="External"/><Relationship Id="rId41" Type="http://schemas.openxmlformats.org/officeDocument/2006/relationships/hyperlink" Target="https://www.scuolabenistrumentali.it/notizia/3278/vendita-e-fornitura-di-impianti-e-macchinari" TargetMode="External"/><Relationship Id="rId62" Type="http://schemas.openxmlformats.org/officeDocument/2006/relationships/hyperlink" Target="https://www.scuolabenistrumentali.it/corso/hr/notizia/3371/meeting-online-e-riunioni-in-presenza/" TargetMode="External"/><Relationship Id="rId83" Type="http://schemas.openxmlformats.org/officeDocument/2006/relationships/hyperlink" Target="https://www.scuolabenistrumentali.it/corso/tn/notizia/3433/gli-interblocchi-dei-ripari-mobili-il/" TargetMode="External"/><Relationship Id="rId88" Type="http://schemas.openxmlformats.org/officeDocument/2006/relationships/hyperlink" Target="https://www.scuolabenistrumentali.it/notizia/3254/la-sostenibilit-dei-prodotti-strumenti-operativi" TargetMode="External"/><Relationship Id="rId111" Type="http://schemas.openxmlformats.org/officeDocument/2006/relationships/hyperlink" Target="https://www.scuolabenistrumentali.it/corso/tn/notizia/3437/adobe-indesign-per-i-manualisti/" TargetMode="External"/><Relationship Id="rId15" Type="http://schemas.openxmlformats.org/officeDocument/2006/relationships/hyperlink" Target="https://www.scuolabenistrumentali.it/percorso-formativo/area-commerciale-marketing/notizia/3298/excel-per-le-vendite/" TargetMode="External"/><Relationship Id="rId36" Type="http://schemas.openxmlformats.org/officeDocument/2006/relationships/hyperlink" Target="https://www.scuolabenistrumentali.it/notizia/3284/carenza-eo-aumento-dei-prezzi-delle-materie-prime" TargetMode="External"/><Relationship Id="rId57" Type="http://schemas.openxmlformats.org/officeDocument/2006/relationships/hyperlink" Target="https://www.scuolabenistrumentali.it/notizia/3148/i-nuovi-trend-del-recruiting-e-lanalisi-del" TargetMode="External"/><Relationship Id="rId106" Type="http://schemas.openxmlformats.org/officeDocument/2006/relationships/hyperlink" Target="https://www.scuolabenistrumentali.it/percorso-formativo/amb-sos/notizia/3275/integrating-sustainability/" TargetMode="External"/><Relationship Id="rId127" Type="http://schemas.openxmlformats.org/officeDocument/2006/relationships/control" Target="../activeX/activeX4.xml"/><Relationship Id="rId10" Type="http://schemas.openxmlformats.org/officeDocument/2006/relationships/hyperlink" Target="https://www.scuolabenistrumentali.it/percorso-formativo/area-commerciale-marketing/notizia/3295/ai-e-vendite-il-commerciale-al-passo-coi-tempi/" TargetMode="External"/><Relationship Id="rId31" Type="http://schemas.openxmlformats.org/officeDocument/2006/relationships/hyperlink" Target="https://www.scuolabenistrumentali.it/notizia/2487/export-for-beginners" TargetMode="External"/><Relationship Id="rId52" Type="http://schemas.openxmlformats.org/officeDocument/2006/relationships/hyperlink" Target="https://www.scuolabenistrumentali.it/corso/op/notizia/3301/pmo-project-management-office-/" TargetMode="External"/><Relationship Id="rId73" Type="http://schemas.openxmlformats.org/officeDocument/2006/relationships/hyperlink" Target="https://www.scuolabenistrumentali.it/notizia/3385/should-cost-o-cost-impact-analysis" TargetMode="External"/><Relationship Id="rId78" Type="http://schemas.openxmlformats.org/officeDocument/2006/relationships/hyperlink" Target="https://www.scuolabenistrumentali.it/notizia/3393/circuiti-con-funzioni-di-sicurezza-uni-en-iso" TargetMode="External"/><Relationship Id="rId94" Type="http://schemas.openxmlformats.org/officeDocument/2006/relationships/hyperlink" Target="https://www.scuolabenistrumentali.it/corso/amb-sos/notizia/3253/la-tassonomia-europea-come-strumento-per-valutare/" TargetMode="External"/><Relationship Id="rId99" Type="http://schemas.openxmlformats.org/officeDocument/2006/relationships/hyperlink" Target="https://www.scuolabenistrumentali.it/corso/area-commerciale-marketing/notizia/3448/closing-sales/" TargetMode="External"/><Relationship Id="rId101" Type="http://schemas.openxmlformats.org/officeDocument/2006/relationships/hyperlink" Target="https://www.scuolabenistrumentali.it/corso/area-commerciale-marketing/notizia/3453/ingredienti-principali-della-vendita-intelligence/" TargetMode="External"/><Relationship Id="rId122" Type="http://schemas.openxmlformats.org/officeDocument/2006/relationships/control" Target="../activeX/activeX1.xml"/><Relationship Id="rId4" Type="http://schemas.openxmlformats.org/officeDocument/2006/relationships/hyperlink" Target="https://www.scuolabenistrumentali.it/notizia/3183/vendere-servitization-nel-settore-machinery" TargetMode="External"/><Relationship Id="rId9" Type="http://schemas.openxmlformats.org/officeDocument/2006/relationships/hyperlink" Target="https://www.scuolabenistrumentali.it/notizia/3317/full-costing-limiti-e-pericoli-di-imputare-i-costi" TargetMode="External"/><Relationship Id="rId26" Type="http://schemas.openxmlformats.org/officeDocument/2006/relationships/hyperlink" Target="https://www.scuolabenistrumentali.it/corso/area-commerciale-marketing/notizia/3312/creativit-applicata-tecniche-innovative-p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bsplus.it/seminari-tematici/interpretare-i-megatrend-in-ottica-aziendale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sbsplus.it/seminari-tematici/lettura-critica-e-consapevole-delle-notizie-economiche/" TargetMode="External"/><Relationship Id="rId1" Type="http://schemas.openxmlformats.org/officeDocument/2006/relationships/hyperlink" Target="https://sbsplus.it/bootcamp-soft-skill/guidare-squadre-vincenti-il-caso-frecce-tricolori/" TargetMode="External"/><Relationship Id="rId6" Type="http://schemas.openxmlformats.org/officeDocument/2006/relationships/hyperlink" Target="https://sbsplus.it/bootcamp-soft-skill/leadership-horse-experience-potenzia-la-tua-leadeship/" TargetMode="External"/><Relationship Id="rId5" Type="http://schemas.openxmlformats.org/officeDocument/2006/relationships/hyperlink" Target="https://sbsplus.it/seminari-tematici/sustainability-lab/" TargetMode="External"/><Relationship Id="rId4" Type="http://schemas.openxmlformats.org/officeDocument/2006/relationships/hyperlink" Target="https://sbsplus.it/seminari-tematici/progettare-strategie-sostenibili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S231"/>
  <sheetViews>
    <sheetView tabSelected="1" zoomScaleNormal="100" workbookViewId="0">
      <selection activeCell="J11" sqref="J11"/>
    </sheetView>
  </sheetViews>
  <sheetFormatPr defaultColWidth="9.140625" defaultRowHeight="15" x14ac:dyDescent="0.25"/>
  <cols>
    <col min="1" max="1" width="87.7109375" style="18" bestFit="1" customWidth="1"/>
    <col min="2" max="2" width="7.7109375" style="18" customWidth="1"/>
    <col min="3" max="3" width="18.5703125" style="18" customWidth="1"/>
    <col min="4" max="4" width="36.85546875" style="100" customWidth="1"/>
    <col min="5" max="5" width="17.140625" style="87" customWidth="1"/>
    <col min="6" max="6" width="17.5703125" style="18" customWidth="1"/>
    <col min="7" max="7" width="11.140625" style="83" customWidth="1"/>
    <col min="8" max="8" width="12.28515625" style="18" customWidth="1"/>
    <col min="9" max="9" width="12.85546875" style="18" customWidth="1"/>
    <col min="10" max="10" width="10.5703125" style="18" customWidth="1"/>
    <col min="11" max="11" width="11.28515625" style="18" customWidth="1"/>
    <col min="12" max="16384" width="9.140625" style="18"/>
  </cols>
  <sheetData>
    <row r="1" spans="1:13" ht="51.6" customHeight="1" x14ac:dyDescent="0.25">
      <c r="A1" s="326" t="s">
        <v>213</v>
      </c>
      <c r="B1" s="326"/>
      <c r="C1" s="326"/>
      <c r="D1" s="326"/>
      <c r="E1" s="326"/>
      <c r="F1" s="326"/>
      <c r="G1" s="326"/>
      <c r="H1" s="326"/>
      <c r="I1" s="326"/>
    </row>
    <row r="2" spans="1:13" s="65" customFormat="1" ht="7.15" customHeight="1" x14ac:dyDescent="0.25">
      <c r="A2" s="335"/>
      <c r="B2" s="335"/>
      <c r="C2" s="335"/>
      <c r="D2" s="335"/>
      <c r="E2" s="335"/>
      <c r="F2" s="335"/>
      <c r="G2" s="335"/>
      <c r="H2" s="335"/>
      <c r="I2" s="335"/>
      <c r="J2" s="18"/>
      <c r="K2" s="18"/>
      <c r="L2" s="18"/>
      <c r="M2" s="18"/>
    </row>
    <row r="3" spans="1:13" ht="21.95" customHeight="1" x14ac:dyDescent="0.25">
      <c r="A3" s="327" t="s">
        <v>28</v>
      </c>
      <c r="B3" s="327"/>
      <c r="C3" s="327"/>
      <c r="D3" s="327"/>
      <c r="E3" s="327"/>
      <c r="F3" s="327"/>
      <c r="G3" s="327"/>
      <c r="H3" s="327"/>
      <c r="I3" s="327"/>
    </row>
    <row r="4" spans="1:13" ht="36" customHeight="1" x14ac:dyDescent="0.25">
      <c r="A4" s="64" t="s">
        <v>0</v>
      </c>
      <c r="B4" s="19" t="s">
        <v>1</v>
      </c>
      <c r="C4" s="19" t="s">
        <v>2</v>
      </c>
      <c r="D4" s="96" t="s">
        <v>3</v>
      </c>
      <c r="E4" s="19" t="s">
        <v>4</v>
      </c>
      <c r="F4" s="19" t="s">
        <v>5</v>
      </c>
      <c r="G4" s="20" t="s">
        <v>6</v>
      </c>
      <c r="H4" s="19" t="s">
        <v>7</v>
      </c>
      <c r="I4" s="19" t="s">
        <v>8</v>
      </c>
    </row>
    <row r="5" spans="1:13" ht="36" customHeight="1" x14ac:dyDescent="0.25">
      <c r="A5" s="200" t="s">
        <v>286</v>
      </c>
      <c r="B5" s="164">
        <v>8</v>
      </c>
      <c r="C5" s="165" t="s">
        <v>52</v>
      </c>
      <c r="D5" s="166" t="s">
        <v>287</v>
      </c>
      <c r="E5" s="201">
        <v>400</v>
      </c>
      <c r="F5" s="202">
        <v>500</v>
      </c>
      <c r="G5" s="203"/>
      <c r="H5" s="204">
        <f>G5*E5</f>
        <v>0</v>
      </c>
      <c r="I5" s="204">
        <f>F5*G5</f>
        <v>0</v>
      </c>
    </row>
    <row r="6" spans="1:13" ht="39.75" customHeight="1" x14ac:dyDescent="0.25">
      <c r="A6" s="195" t="s">
        <v>59</v>
      </c>
      <c r="B6" s="170">
        <v>4</v>
      </c>
      <c r="C6" s="167" t="s">
        <v>30</v>
      </c>
      <c r="D6" s="168" t="s">
        <v>264</v>
      </c>
      <c r="E6" s="196">
        <v>300</v>
      </c>
      <c r="F6" s="197">
        <v>375</v>
      </c>
      <c r="G6" s="198"/>
      <c r="H6" s="199">
        <f t="shared" ref="H6:H21" si="0">G6*E6</f>
        <v>0</v>
      </c>
      <c r="I6" s="199">
        <f t="shared" ref="I6:I21" si="1">F6*G6</f>
        <v>0</v>
      </c>
    </row>
    <row r="7" spans="1:13" ht="34.5" customHeight="1" x14ac:dyDescent="0.25">
      <c r="A7" s="200" t="s">
        <v>250</v>
      </c>
      <c r="B7" s="164">
        <v>4</v>
      </c>
      <c r="C7" s="165" t="s">
        <v>30</v>
      </c>
      <c r="D7" s="166" t="s">
        <v>263</v>
      </c>
      <c r="E7" s="201">
        <v>300</v>
      </c>
      <c r="F7" s="202">
        <v>375</v>
      </c>
      <c r="G7" s="203"/>
      <c r="H7" s="204">
        <f t="shared" si="0"/>
        <v>0</v>
      </c>
      <c r="I7" s="204">
        <f t="shared" si="1"/>
        <v>0</v>
      </c>
    </row>
    <row r="8" spans="1:13" ht="34.5" customHeight="1" x14ac:dyDescent="0.25">
      <c r="A8" s="195" t="s">
        <v>251</v>
      </c>
      <c r="B8" s="170">
        <v>8</v>
      </c>
      <c r="C8" s="167" t="s">
        <v>30</v>
      </c>
      <c r="D8" s="168" t="s">
        <v>154</v>
      </c>
      <c r="E8" s="196">
        <v>400</v>
      </c>
      <c r="F8" s="197">
        <v>500</v>
      </c>
      <c r="G8" s="198"/>
      <c r="H8" s="199">
        <f t="shared" si="0"/>
        <v>0</v>
      </c>
      <c r="I8" s="199">
        <f t="shared" si="1"/>
        <v>0</v>
      </c>
    </row>
    <row r="9" spans="1:13" ht="34.5" customHeight="1" x14ac:dyDescent="0.25">
      <c r="A9" s="200" t="s">
        <v>235</v>
      </c>
      <c r="B9" s="164">
        <v>16</v>
      </c>
      <c r="C9" s="165" t="s">
        <v>58</v>
      </c>
      <c r="D9" s="166" t="s">
        <v>95</v>
      </c>
      <c r="E9" s="201">
        <v>1800</v>
      </c>
      <c r="F9" s="202">
        <v>2250</v>
      </c>
      <c r="G9" s="203"/>
      <c r="H9" s="204">
        <f t="shared" si="0"/>
        <v>0</v>
      </c>
      <c r="I9" s="204">
        <f t="shared" si="1"/>
        <v>0</v>
      </c>
    </row>
    <row r="10" spans="1:13" ht="34.5" customHeight="1" x14ac:dyDescent="0.25">
      <c r="A10" s="195" t="s">
        <v>113</v>
      </c>
      <c r="B10" s="205">
        <v>4</v>
      </c>
      <c r="C10" s="167" t="s">
        <v>30</v>
      </c>
      <c r="D10" s="168" t="s">
        <v>323</v>
      </c>
      <c r="E10" s="196">
        <v>300</v>
      </c>
      <c r="F10" s="197">
        <v>375</v>
      </c>
      <c r="G10" s="198"/>
      <c r="H10" s="199">
        <f t="shared" si="0"/>
        <v>0</v>
      </c>
      <c r="I10" s="199">
        <f t="shared" si="1"/>
        <v>0</v>
      </c>
    </row>
    <row r="11" spans="1:13" ht="34.5" customHeight="1" x14ac:dyDescent="0.25">
      <c r="A11" s="206" t="s">
        <v>60</v>
      </c>
      <c r="B11" s="207">
        <v>16</v>
      </c>
      <c r="C11" s="66" t="s">
        <v>52</v>
      </c>
      <c r="D11" s="97" t="s">
        <v>156</v>
      </c>
      <c r="E11" s="208">
        <v>600</v>
      </c>
      <c r="F11" s="209">
        <v>750</v>
      </c>
      <c r="G11" s="210"/>
      <c r="H11" s="204">
        <f t="shared" si="0"/>
        <v>0</v>
      </c>
      <c r="I11" s="204">
        <f t="shared" si="1"/>
        <v>0</v>
      </c>
    </row>
    <row r="12" spans="1:13" ht="34.5" customHeight="1" x14ac:dyDescent="0.25">
      <c r="A12" s="169" t="s">
        <v>235</v>
      </c>
      <c r="B12" s="170">
        <v>16</v>
      </c>
      <c r="C12" s="167" t="s">
        <v>52</v>
      </c>
      <c r="D12" s="168" t="s">
        <v>157</v>
      </c>
      <c r="E12" s="196">
        <v>1800</v>
      </c>
      <c r="F12" s="197">
        <v>2250</v>
      </c>
      <c r="G12" s="198"/>
      <c r="H12" s="199">
        <f t="shared" si="0"/>
        <v>0</v>
      </c>
      <c r="I12" s="199">
        <f t="shared" si="1"/>
        <v>0</v>
      </c>
    </row>
    <row r="13" spans="1:13" ht="34.5" customHeight="1" x14ac:dyDescent="0.25">
      <c r="A13" s="200" t="s">
        <v>61</v>
      </c>
      <c r="B13" s="164">
        <v>4</v>
      </c>
      <c r="C13" s="165" t="s">
        <v>30</v>
      </c>
      <c r="D13" s="166" t="s">
        <v>158</v>
      </c>
      <c r="E13" s="201">
        <v>300</v>
      </c>
      <c r="F13" s="202">
        <v>375</v>
      </c>
      <c r="G13" s="203"/>
      <c r="H13" s="204">
        <f t="shared" si="0"/>
        <v>0</v>
      </c>
      <c r="I13" s="204">
        <f t="shared" si="1"/>
        <v>0</v>
      </c>
    </row>
    <row r="14" spans="1:13" ht="34.5" customHeight="1" x14ac:dyDescent="0.25">
      <c r="A14" s="195" t="s">
        <v>266</v>
      </c>
      <c r="B14" s="205">
        <v>16</v>
      </c>
      <c r="C14" s="167" t="s">
        <v>52</v>
      </c>
      <c r="D14" s="168" t="s">
        <v>267</v>
      </c>
      <c r="E14" s="196">
        <v>600</v>
      </c>
      <c r="F14" s="197">
        <v>750</v>
      </c>
      <c r="G14" s="198"/>
      <c r="H14" s="199">
        <f t="shared" si="0"/>
        <v>0</v>
      </c>
      <c r="I14" s="199">
        <f t="shared" si="1"/>
        <v>0</v>
      </c>
    </row>
    <row r="15" spans="1:13" ht="34.5" customHeight="1" x14ac:dyDescent="0.25">
      <c r="A15" s="171" t="s">
        <v>265</v>
      </c>
      <c r="B15" s="164">
        <v>4</v>
      </c>
      <c r="C15" s="165" t="s">
        <v>30</v>
      </c>
      <c r="D15" s="166" t="s">
        <v>159</v>
      </c>
      <c r="E15" s="201">
        <v>300</v>
      </c>
      <c r="F15" s="202">
        <v>375</v>
      </c>
      <c r="G15" s="203"/>
      <c r="H15" s="204">
        <f t="shared" si="0"/>
        <v>0</v>
      </c>
      <c r="I15" s="204">
        <f t="shared" si="1"/>
        <v>0</v>
      </c>
    </row>
    <row r="16" spans="1:13" ht="34.5" customHeight="1" x14ac:dyDescent="0.25">
      <c r="A16" s="195" t="s">
        <v>62</v>
      </c>
      <c r="B16" s="170">
        <v>16</v>
      </c>
      <c r="C16" s="167" t="s">
        <v>30</v>
      </c>
      <c r="D16" s="168" t="s">
        <v>311</v>
      </c>
      <c r="E16" s="196">
        <v>600</v>
      </c>
      <c r="F16" s="197">
        <v>750</v>
      </c>
      <c r="G16" s="198"/>
      <c r="H16" s="199">
        <f t="shared" si="0"/>
        <v>0</v>
      </c>
      <c r="I16" s="199">
        <f t="shared" si="1"/>
        <v>0</v>
      </c>
    </row>
    <row r="17" spans="1:13" ht="34.5" customHeight="1" x14ac:dyDescent="0.25">
      <c r="A17" s="171" t="s">
        <v>290</v>
      </c>
      <c r="B17" s="164">
        <v>8</v>
      </c>
      <c r="C17" s="165" t="s">
        <v>30</v>
      </c>
      <c r="D17" s="166" t="s">
        <v>312</v>
      </c>
      <c r="E17" s="201">
        <v>400</v>
      </c>
      <c r="F17" s="202">
        <v>500</v>
      </c>
      <c r="G17" s="203"/>
      <c r="H17" s="204">
        <f t="shared" si="0"/>
        <v>0</v>
      </c>
      <c r="I17" s="204">
        <f t="shared" si="1"/>
        <v>0</v>
      </c>
    </row>
    <row r="18" spans="1:13" ht="34.5" customHeight="1" x14ac:dyDescent="0.25">
      <c r="A18" s="169" t="s">
        <v>63</v>
      </c>
      <c r="B18" s="170">
        <v>8</v>
      </c>
      <c r="C18" s="167" t="s">
        <v>52</v>
      </c>
      <c r="D18" s="168" t="s">
        <v>312</v>
      </c>
      <c r="E18" s="196">
        <v>400</v>
      </c>
      <c r="F18" s="197">
        <v>500</v>
      </c>
      <c r="G18" s="198"/>
      <c r="H18" s="199">
        <f t="shared" si="0"/>
        <v>0</v>
      </c>
      <c r="I18" s="199">
        <f t="shared" si="1"/>
        <v>0</v>
      </c>
    </row>
    <row r="19" spans="1:13" ht="34.5" customHeight="1" x14ac:dyDescent="0.25">
      <c r="A19" s="171" t="s">
        <v>64</v>
      </c>
      <c r="B19" s="164">
        <v>8</v>
      </c>
      <c r="C19" s="165" t="s">
        <v>52</v>
      </c>
      <c r="D19" s="166" t="s">
        <v>312</v>
      </c>
      <c r="E19" s="166"/>
      <c r="F19" s="166"/>
      <c r="G19" s="203"/>
      <c r="H19" s="204">
        <f t="shared" si="0"/>
        <v>0</v>
      </c>
      <c r="I19" s="204">
        <f t="shared" si="1"/>
        <v>0</v>
      </c>
    </row>
    <row r="20" spans="1:13" ht="34.5" customHeight="1" x14ac:dyDescent="0.25">
      <c r="A20" s="169" t="s">
        <v>65</v>
      </c>
      <c r="B20" s="170">
        <v>8</v>
      </c>
      <c r="C20" s="167" t="s">
        <v>30</v>
      </c>
      <c r="D20" s="168" t="s">
        <v>312</v>
      </c>
      <c r="E20" s="196">
        <v>400</v>
      </c>
      <c r="F20" s="197">
        <v>500</v>
      </c>
      <c r="G20" s="198"/>
      <c r="H20" s="199">
        <f t="shared" si="0"/>
        <v>0</v>
      </c>
      <c r="I20" s="199">
        <f t="shared" si="1"/>
        <v>0</v>
      </c>
    </row>
    <row r="21" spans="1:13" ht="34.5" customHeight="1" x14ac:dyDescent="0.25">
      <c r="A21" s="171" t="s">
        <v>66</v>
      </c>
      <c r="B21" s="164">
        <v>16</v>
      </c>
      <c r="C21" s="165" t="s">
        <v>30</v>
      </c>
      <c r="D21" s="166" t="s">
        <v>312</v>
      </c>
      <c r="E21" s="201">
        <v>600</v>
      </c>
      <c r="F21" s="202">
        <v>750</v>
      </c>
      <c r="G21" s="203"/>
      <c r="H21" s="204">
        <f t="shared" si="0"/>
        <v>0</v>
      </c>
      <c r="I21" s="204">
        <f t="shared" si="1"/>
        <v>0</v>
      </c>
    </row>
    <row r="22" spans="1:13" ht="18" customHeight="1" x14ac:dyDescent="0.25">
      <c r="A22" s="328" t="s">
        <v>9</v>
      </c>
      <c r="B22" s="329"/>
      <c r="C22" s="329"/>
      <c r="D22" s="329"/>
      <c r="E22" s="329"/>
      <c r="F22" s="329"/>
      <c r="G22" s="67">
        <f>SUM(G5:G21)</f>
        <v>0</v>
      </c>
      <c r="H22" s="242">
        <f>SUM(H5:H21)</f>
        <v>0</v>
      </c>
      <c r="I22" s="242">
        <f>SUM(I5:I21)</f>
        <v>0</v>
      </c>
    </row>
    <row r="23" spans="1:13" s="65" customFormat="1" x14ac:dyDescent="0.25">
      <c r="A23" s="14"/>
      <c r="B23" s="14"/>
      <c r="C23" s="14"/>
      <c r="D23" s="98"/>
      <c r="E23" s="14"/>
      <c r="F23" s="14"/>
      <c r="G23" s="68"/>
      <c r="H23" s="69"/>
      <c r="I23" s="69"/>
      <c r="J23" s="18"/>
      <c r="K23" s="18"/>
      <c r="L23" s="18"/>
      <c r="M23" s="18"/>
    </row>
    <row r="24" spans="1:13" s="279" customFormat="1" ht="21.95" customHeight="1" x14ac:dyDescent="0.25">
      <c r="A24" s="338" t="s">
        <v>282</v>
      </c>
      <c r="B24" s="338"/>
      <c r="C24" s="338"/>
      <c r="D24" s="338"/>
      <c r="E24" s="338"/>
      <c r="F24" s="338"/>
      <c r="G24" s="338"/>
      <c r="H24" s="338"/>
      <c r="I24" s="338"/>
    </row>
    <row r="25" spans="1:13" ht="30" x14ac:dyDescent="0.25">
      <c r="A25" s="88" t="s">
        <v>0</v>
      </c>
      <c r="B25" s="89" t="s">
        <v>1</v>
      </c>
      <c r="C25" s="89" t="s">
        <v>2</v>
      </c>
      <c r="D25" s="99" t="s">
        <v>3</v>
      </c>
      <c r="E25" s="89" t="s">
        <v>4</v>
      </c>
      <c r="F25" s="89" t="s">
        <v>5</v>
      </c>
      <c r="G25" s="90" t="s">
        <v>6</v>
      </c>
      <c r="H25" s="89" t="s">
        <v>7</v>
      </c>
      <c r="I25" s="89" t="s">
        <v>8</v>
      </c>
    </row>
    <row r="26" spans="1:13" ht="32.25" customHeight="1" x14ac:dyDescent="0.25">
      <c r="A26" s="282" t="s">
        <v>258</v>
      </c>
      <c r="B26" s="211">
        <v>8</v>
      </c>
      <c r="C26" s="211" t="s">
        <v>52</v>
      </c>
      <c r="D26" s="212" t="s">
        <v>180</v>
      </c>
      <c r="E26" s="213">
        <v>500</v>
      </c>
      <c r="F26" s="213">
        <v>625</v>
      </c>
      <c r="G26" s="214"/>
      <c r="H26" s="215">
        <f>G26*E26</f>
        <v>0</v>
      </c>
      <c r="I26" s="215">
        <f>G26*F26</f>
        <v>0</v>
      </c>
    </row>
    <row r="27" spans="1:13" ht="32.25" customHeight="1" x14ac:dyDescent="0.25">
      <c r="A27" s="294" t="s">
        <v>254</v>
      </c>
      <c r="B27" s="216">
        <v>8</v>
      </c>
      <c r="C27" s="216" t="s">
        <v>30</v>
      </c>
      <c r="D27" s="217" t="s">
        <v>255</v>
      </c>
      <c r="E27" s="218">
        <v>500</v>
      </c>
      <c r="F27" s="218">
        <v>625</v>
      </c>
      <c r="G27" s="219"/>
      <c r="H27" s="220">
        <f>G27*E27</f>
        <v>0</v>
      </c>
      <c r="I27" s="220">
        <f>G27*F27</f>
        <v>0</v>
      </c>
    </row>
    <row r="28" spans="1:13" ht="32.25" customHeight="1" x14ac:dyDescent="0.25">
      <c r="A28" s="296" t="s">
        <v>256</v>
      </c>
      <c r="B28" s="211">
        <v>8</v>
      </c>
      <c r="C28" s="211" t="s">
        <v>30</v>
      </c>
      <c r="D28" s="212" t="s">
        <v>257</v>
      </c>
      <c r="E28" s="213">
        <v>500</v>
      </c>
      <c r="F28" s="213">
        <v>625</v>
      </c>
      <c r="G28" s="214"/>
      <c r="H28" s="215">
        <f t="shared" ref="H28:H33" si="2">G28*E28</f>
        <v>0</v>
      </c>
      <c r="I28" s="215">
        <f t="shared" ref="I28:I33" si="3">G28*F28</f>
        <v>0</v>
      </c>
    </row>
    <row r="29" spans="1:13" ht="32.25" customHeight="1" x14ac:dyDescent="0.25">
      <c r="A29" s="295" t="s">
        <v>67</v>
      </c>
      <c r="B29" s="216">
        <v>8</v>
      </c>
      <c r="C29" s="216" t="s">
        <v>30</v>
      </c>
      <c r="D29" s="217" t="s">
        <v>177</v>
      </c>
      <c r="E29" s="218">
        <v>500</v>
      </c>
      <c r="F29" s="218">
        <v>625</v>
      </c>
      <c r="G29" s="219"/>
      <c r="H29" s="220">
        <f t="shared" si="2"/>
        <v>0</v>
      </c>
      <c r="I29" s="220">
        <f t="shared" si="3"/>
        <v>0</v>
      </c>
    </row>
    <row r="30" spans="1:13" ht="32.25" customHeight="1" x14ac:dyDescent="0.25">
      <c r="A30" s="296" t="s">
        <v>68</v>
      </c>
      <c r="B30" s="211">
        <v>8</v>
      </c>
      <c r="C30" s="211" t="s">
        <v>30</v>
      </c>
      <c r="D30" s="212" t="s">
        <v>178</v>
      </c>
      <c r="E30" s="213">
        <v>500</v>
      </c>
      <c r="F30" s="213">
        <v>625</v>
      </c>
      <c r="G30" s="214"/>
      <c r="H30" s="215">
        <f t="shared" si="2"/>
        <v>0</v>
      </c>
      <c r="I30" s="215">
        <f t="shared" si="3"/>
        <v>0</v>
      </c>
    </row>
    <row r="31" spans="1:13" ht="32.25" customHeight="1" x14ac:dyDescent="0.25">
      <c r="A31" s="294" t="s">
        <v>179</v>
      </c>
      <c r="B31" s="216">
        <v>8</v>
      </c>
      <c r="C31" s="216" t="s">
        <v>52</v>
      </c>
      <c r="D31" s="217" t="s">
        <v>236</v>
      </c>
      <c r="E31" s="218">
        <v>500</v>
      </c>
      <c r="F31" s="218">
        <v>625</v>
      </c>
      <c r="G31" s="219"/>
      <c r="H31" s="220">
        <f t="shared" si="2"/>
        <v>0</v>
      </c>
      <c r="I31" s="220">
        <f t="shared" si="3"/>
        <v>0</v>
      </c>
    </row>
    <row r="32" spans="1:13" ht="32.25" customHeight="1" x14ac:dyDescent="0.25">
      <c r="A32" s="296" t="s">
        <v>291</v>
      </c>
      <c r="B32" s="211">
        <v>8</v>
      </c>
      <c r="C32" s="211" t="s">
        <v>30</v>
      </c>
      <c r="D32" s="212" t="s">
        <v>284</v>
      </c>
      <c r="E32" s="213">
        <v>600</v>
      </c>
      <c r="F32" s="213">
        <v>750</v>
      </c>
      <c r="G32" s="214"/>
      <c r="H32" s="215">
        <f t="shared" si="2"/>
        <v>0</v>
      </c>
      <c r="I32" s="215">
        <f t="shared" si="3"/>
        <v>0</v>
      </c>
    </row>
    <row r="33" spans="1:9" ht="32.25" customHeight="1" x14ac:dyDescent="0.25">
      <c r="A33" s="295" t="s">
        <v>285</v>
      </c>
      <c r="B33" s="216">
        <v>8</v>
      </c>
      <c r="C33" s="216" t="s">
        <v>30</v>
      </c>
      <c r="D33" s="217" t="s">
        <v>283</v>
      </c>
      <c r="E33" s="218">
        <v>500</v>
      </c>
      <c r="F33" s="218">
        <v>625</v>
      </c>
      <c r="G33" s="219"/>
      <c r="H33" s="220">
        <f t="shared" si="2"/>
        <v>0</v>
      </c>
      <c r="I33" s="220">
        <f t="shared" si="3"/>
        <v>0</v>
      </c>
    </row>
    <row r="34" spans="1:9" ht="32.25" customHeight="1" x14ac:dyDescent="0.25">
      <c r="A34" s="266" t="s">
        <v>292</v>
      </c>
      <c r="B34" s="267">
        <v>16</v>
      </c>
      <c r="C34" s="267" t="s">
        <v>30</v>
      </c>
      <c r="D34" s="268" t="s">
        <v>305</v>
      </c>
      <c r="E34" s="269"/>
      <c r="F34" s="270"/>
      <c r="G34" s="271"/>
      <c r="H34" s="272"/>
      <c r="I34" s="272"/>
    </row>
    <row r="35" spans="1:9" ht="18" customHeight="1" x14ac:dyDescent="0.25">
      <c r="A35" s="341" t="s">
        <v>10</v>
      </c>
      <c r="B35" s="341"/>
      <c r="C35" s="341"/>
      <c r="D35" s="341"/>
      <c r="E35" s="341"/>
      <c r="F35" s="341"/>
      <c r="G35" s="136">
        <f>SUM(G26:G34)</f>
        <v>0</v>
      </c>
      <c r="H35" s="21">
        <f>SUM(H26:H34)</f>
        <v>0</v>
      </c>
      <c r="I35" s="21">
        <f>SUM(I26:I34)</f>
        <v>0</v>
      </c>
    </row>
    <row r="36" spans="1:9" ht="18" customHeight="1" x14ac:dyDescent="0.25">
      <c r="E36" s="18"/>
      <c r="G36" s="18"/>
    </row>
    <row r="37" spans="1:9" s="279" customFormat="1" ht="18" customHeight="1" x14ac:dyDescent="0.25">
      <c r="A37" s="336" t="s">
        <v>29</v>
      </c>
      <c r="B37" s="337"/>
      <c r="C37" s="337"/>
      <c r="D37" s="337"/>
      <c r="E37" s="337"/>
      <c r="F37" s="337"/>
      <c r="G37" s="337"/>
      <c r="H37" s="337"/>
      <c r="I37" s="337"/>
    </row>
    <row r="38" spans="1:9" ht="30.75" customHeight="1" x14ac:dyDescent="0.25">
      <c r="A38" s="55" t="s">
        <v>0</v>
      </c>
      <c r="B38" s="55" t="s">
        <v>1</v>
      </c>
      <c r="C38" s="55" t="s">
        <v>2</v>
      </c>
      <c r="D38" s="101" t="s">
        <v>3</v>
      </c>
      <c r="E38" s="55" t="s">
        <v>4</v>
      </c>
      <c r="F38" s="55" t="s">
        <v>5</v>
      </c>
      <c r="G38" s="55" t="s">
        <v>6</v>
      </c>
      <c r="H38" s="55" t="s">
        <v>7</v>
      </c>
      <c r="I38" s="55" t="s">
        <v>8</v>
      </c>
    </row>
    <row r="39" spans="1:9" ht="28.5" customHeight="1" x14ac:dyDescent="0.25">
      <c r="A39" s="190" t="s">
        <v>79</v>
      </c>
      <c r="B39" s="179">
        <v>8</v>
      </c>
      <c r="C39" s="180" t="s">
        <v>30</v>
      </c>
      <c r="D39" s="181" t="s">
        <v>83</v>
      </c>
      <c r="E39" s="182">
        <v>600</v>
      </c>
      <c r="F39" s="182">
        <v>750</v>
      </c>
      <c r="G39" s="183"/>
      <c r="H39" s="184">
        <f>G39*E39</f>
        <v>0</v>
      </c>
      <c r="I39" s="184">
        <f>G39*F39</f>
        <v>0</v>
      </c>
    </row>
    <row r="40" spans="1:9" ht="28.5" customHeight="1" x14ac:dyDescent="0.25">
      <c r="A40" s="191" t="s">
        <v>78</v>
      </c>
      <c r="B40" s="185">
        <v>16</v>
      </c>
      <c r="C40" s="185" t="s">
        <v>273</v>
      </c>
      <c r="D40" s="186" t="s">
        <v>84</v>
      </c>
      <c r="E40" s="187">
        <v>1200</v>
      </c>
      <c r="F40" s="187">
        <v>1500</v>
      </c>
      <c r="G40" s="185"/>
      <c r="H40" s="188">
        <f>G40*E40</f>
        <v>0</v>
      </c>
      <c r="I40" s="189">
        <f>F40*G40</f>
        <v>0</v>
      </c>
    </row>
    <row r="41" spans="1:9" ht="28.5" customHeight="1" x14ac:dyDescent="0.25">
      <c r="A41" s="190" t="s">
        <v>271</v>
      </c>
      <c r="B41" s="179">
        <v>8</v>
      </c>
      <c r="C41" s="180" t="s">
        <v>273</v>
      </c>
      <c r="D41" s="181" t="s">
        <v>85</v>
      </c>
      <c r="E41" s="182">
        <v>600</v>
      </c>
      <c r="F41" s="182">
        <v>750</v>
      </c>
      <c r="G41" s="183"/>
      <c r="H41" s="184">
        <f t="shared" ref="H41:H49" si="4">G41*E41</f>
        <v>0</v>
      </c>
      <c r="I41" s="184">
        <f>G41*F41</f>
        <v>0</v>
      </c>
    </row>
    <row r="42" spans="1:9" ht="28.5" customHeight="1" x14ac:dyDescent="0.25">
      <c r="A42" s="191" t="s">
        <v>72</v>
      </c>
      <c r="B42" s="185">
        <v>3</v>
      </c>
      <c r="C42" s="185" t="s">
        <v>30</v>
      </c>
      <c r="D42" s="186" t="s">
        <v>272</v>
      </c>
      <c r="E42" s="187">
        <v>250</v>
      </c>
      <c r="F42" s="187">
        <v>320</v>
      </c>
      <c r="G42" s="185"/>
      <c r="H42" s="188">
        <f t="shared" si="4"/>
        <v>0</v>
      </c>
      <c r="I42" s="189">
        <f>F42*G42</f>
        <v>0</v>
      </c>
    </row>
    <row r="43" spans="1:9" ht="28.5" customHeight="1" x14ac:dyDescent="0.25">
      <c r="A43" s="190" t="s">
        <v>80</v>
      </c>
      <c r="B43" s="179">
        <v>4</v>
      </c>
      <c r="C43" s="180" t="s">
        <v>30</v>
      </c>
      <c r="D43" s="181" t="s">
        <v>86</v>
      </c>
      <c r="E43" s="182">
        <v>250</v>
      </c>
      <c r="F43" s="182">
        <v>320</v>
      </c>
      <c r="G43" s="183"/>
      <c r="H43" s="184">
        <f t="shared" si="4"/>
        <v>0</v>
      </c>
      <c r="I43" s="184">
        <f>G43*F43</f>
        <v>0</v>
      </c>
    </row>
    <row r="44" spans="1:9" ht="28.5" customHeight="1" x14ac:dyDescent="0.25">
      <c r="A44" s="191" t="s">
        <v>87</v>
      </c>
      <c r="B44" s="185">
        <v>6</v>
      </c>
      <c r="C44" s="185" t="s">
        <v>30</v>
      </c>
      <c r="D44" s="186" t="s">
        <v>319</v>
      </c>
      <c r="E44" s="187">
        <v>350</v>
      </c>
      <c r="F44" s="187">
        <v>430</v>
      </c>
      <c r="G44" s="185"/>
      <c r="H44" s="188">
        <f>G44*E44</f>
        <v>0</v>
      </c>
      <c r="I44" s="189">
        <f>F44*G44</f>
        <v>0</v>
      </c>
    </row>
    <row r="45" spans="1:9" ht="28.5" customHeight="1" x14ac:dyDescent="0.25">
      <c r="A45" s="190" t="s">
        <v>81</v>
      </c>
      <c r="B45" s="179">
        <v>4</v>
      </c>
      <c r="C45" s="180" t="s">
        <v>30</v>
      </c>
      <c r="D45" s="181" t="s">
        <v>320</v>
      </c>
      <c r="E45" s="182">
        <v>250</v>
      </c>
      <c r="F45" s="182">
        <v>320</v>
      </c>
      <c r="G45" s="183"/>
      <c r="H45" s="184">
        <f t="shared" si="4"/>
        <v>0</v>
      </c>
      <c r="I45" s="184">
        <f>G45*F45</f>
        <v>0</v>
      </c>
    </row>
    <row r="46" spans="1:9" ht="28.5" customHeight="1" x14ac:dyDescent="0.25">
      <c r="A46" s="191" t="s">
        <v>82</v>
      </c>
      <c r="B46" s="185">
        <v>4</v>
      </c>
      <c r="C46" s="185" t="s">
        <v>30</v>
      </c>
      <c r="D46" s="186" t="s">
        <v>321</v>
      </c>
      <c r="E46" s="187">
        <v>250</v>
      </c>
      <c r="F46" s="187">
        <v>320</v>
      </c>
      <c r="G46" s="185"/>
      <c r="H46" s="188">
        <f t="shared" si="4"/>
        <v>0</v>
      </c>
      <c r="I46" s="189">
        <f>F46*G46</f>
        <v>0</v>
      </c>
    </row>
    <row r="47" spans="1:9" ht="28.5" customHeight="1" x14ac:dyDescent="0.25">
      <c r="A47" s="190" t="s">
        <v>69</v>
      </c>
      <c r="B47" s="179">
        <v>3</v>
      </c>
      <c r="C47" s="180" t="s">
        <v>30</v>
      </c>
      <c r="D47" s="181" t="s">
        <v>322</v>
      </c>
      <c r="E47" s="182">
        <v>250</v>
      </c>
      <c r="F47" s="182">
        <v>320</v>
      </c>
      <c r="G47" s="183"/>
      <c r="H47" s="184">
        <f t="shared" si="4"/>
        <v>0</v>
      </c>
      <c r="I47" s="184">
        <f>G47*F47</f>
        <v>0</v>
      </c>
    </row>
    <row r="48" spans="1:9" ht="28.5" customHeight="1" x14ac:dyDescent="0.25">
      <c r="A48" s="193" t="s">
        <v>70</v>
      </c>
      <c r="B48" s="185">
        <v>3</v>
      </c>
      <c r="C48" s="185" t="s">
        <v>30</v>
      </c>
      <c r="D48" s="186" t="s">
        <v>305</v>
      </c>
      <c r="E48" s="187">
        <v>250</v>
      </c>
      <c r="F48" s="187">
        <v>320</v>
      </c>
      <c r="G48" s="185"/>
      <c r="H48" s="188">
        <f t="shared" si="4"/>
        <v>0</v>
      </c>
      <c r="I48" s="189">
        <f>F48*G48</f>
        <v>0</v>
      </c>
    </row>
    <row r="49" spans="1:56" ht="33.75" customHeight="1" x14ac:dyDescent="0.25">
      <c r="A49" s="194" t="s">
        <v>71</v>
      </c>
      <c r="B49" s="179">
        <v>4</v>
      </c>
      <c r="C49" s="180" t="s">
        <v>30</v>
      </c>
      <c r="D49" s="181" t="s">
        <v>305</v>
      </c>
      <c r="E49" s="182">
        <v>250</v>
      </c>
      <c r="F49" s="182">
        <v>320</v>
      </c>
      <c r="G49" s="183"/>
      <c r="H49" s="184">
        <f t="shared" si="4"/>
        <v>0</v>
      </c>
      <c r="I49" s="184">
        <f>G49*F49</f>
        <v>0</v>
      </c>
    </row>
    <row r="50" spans="1:56" ht="30" customHeight="1" x14ac:dyDescent="0.25">
      <c r="A50" s="368" t="s">
        <v>288</v>
      </c>
      <c r="B50" s="369"/>
      <c r="C50" s="369"/>
      <c r="D50" s="369"/>
      <c r="E50" s="369"/>
      <c r="F50" s="369"/>
      <c r="G50" s="369"/>
      <c r="H50" s="369"/>
      <c r="I50" s="369"/>
    </row>
    <row r="51" spans="1:56" ht="28.5" customHeight="1" x14ac:dyDescent="0.25">
      <c r="A51" s="229" t="s">
        <v>293</v>
      </c>
      <c r="B51" s="177">
        <v>32</v>
      </c>
      <c r="C51" s="177" t="s">
        <v>51</v>
      </c>
      <c r="D51" s="181" t="s">
        <v>289</v>
      </c>
      <c r="E51" s="182">
        <v>2100</v>
      </c>
      <c r="F51" s="182">
        <v>2500</v>
      </c>
      <c r="G51" s="178"/>
      <c r="H51" s="177"/>
      <c r="I51" s="177"/>
    </row>
    <row r="52" spans="1:56" ht="18" customHeight="1" x14ac:dyDescent="0.25">
      <c r="A52" s="342" t="s">
        <v>31</v>
      </c>
      <c r="B52" s="343"/>
      <c r="C52" s="343"/>
      <c r="D52" s="343"/>
      <c r="E52" s="343"/>
      <c r="F52" s="343"/>
      <c r="G52" s="137">
        <f>SUM(G39:G49)</f>
        <v>0</v>
      </c>
      <c r="H52" s="138">
        <f>SUM(H39:H49)</f>
        <v>0</v>
      </c>
      <c r="I52" s="138">
        <f>SUM(I39:I49,I51)</f>
        <v>0</v>
      </c>
    </row>
    <row r="53" spans="1:56" ht="18" customHeight="1" x14ac:dyDescent="0.25">
      <c r="E53" s="18"/>
      <c r="G53" s="18"/>
    </row>
    <row r="54" spans="1:56" s="65" customFormat="1" x14ac:dyDescent="0.25">
      <c r="A54" s="18"/>
      <c r="B54" s="18"/>
      <c r="C54" s="18"/>
      <c r="D54" s="10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</row>
    <row r="55" spans="1:56" s="279" customFormat="1" ht="21.95" customHeight="1" x14ac:dyDescent="0.25">
      <c r="A55" s="330" t="s">
        <v>11</v>
      </c>
      <c r="B55" s="331"/>
      <c r="C55" s="331"/>
      <c r="D55" s="331"/>
      <c r="E55" s="331"/>
      <c r="F55" s="331"/>
      <c r="G55" s="331"/>
      <c r="H55" s="331"/>
      <c r="I55" s="332"/>
    </row>
    <row r="56" spans="1:56" ht="30" x14ac:dyDescent="0.25">
      <c r="A56" s="273" t="s">
        <v>0</v>
      </c>
      <c r="B56" s="1" t="s">
        <v>1</v>
      </c>
      <c r="C56" s="1" t="s">
        <v>2</v>
      </c>
      <c r="D56" s="102" t="s">
        <v>3</v>
      </c>
      <c r="E56" s="1" t="s">
        <v>4</v>
      </c>
      <c r="F56" s="1" t="s">
        <v>5</v>
      </c>
      <c r="G56" s="2" t="s">
        <v>6</v>
      </c>
      <c r="H56" s="1" t="s">
        <v>7</v>
      </c>
      <c r="I56" s="1" t="s">
        <v>8</v>
      </c>
    </row>
    <row r="57" spans="1:56" ht="24.75" customHeight="1" x14ac:dyDescent="0.25">
      <c r="A57" s="176" t="s">
        <v>53</v>
      </c>
      <c r="B57" s="25">
        <v>8</v>
      </c>
      <c r="C57" s="172" t="s">
        <v>30</v>
      </c>
      <c r="D57" s="104" t="s">
        <v>94</v>
      </c>
      <c r="E57" s="26">
        <v>380</v>
      </c>
      <c r="F57" s="26">
        <v>475</v>
      </c>
      <c r="G57" s="27"/>
      <c r="H57" s="73">
        <f>G57*E57</f>
        <v>0</v>
      </c>
      <c r="I57" s="73">
        <f>F57*G57</f>
        <v>0</v>
      </c>
    </row>
    <row r="58" spans="1:56" ht="24.75" customHeight="1" x14ac:dyDescent="0.25">
      <c r="A58" s="221" t="s">
        <v>54</v>
      </c>
      <c r="B58" s="173">
        <v>16</v>
      </c>
      <c r="C58" s="174" t="s">
        <v>30</v>
      </c>
      <c r="D58" s="175" t="s">
        <v>93</v>
      </c>
      <c r="E58" s="23">
        <v>700</v>
      </c>
      <c r="F58" s="23">
        <v>875</v>
      </c>
      <c r="G58" s="24"/>
      <c r="H58" s="71">
        <f>G58*E58</f>
        <v>0</v>
      </c>
      <c r="I58" s="71">
        <f>G58*F58</f>
        <v>0</v>
      </c>
    </row>
    <row r="59" spans="1:56" ht="24.75" customHeight="1" x14ac:dyDescent="0.25">
      <c r="A59" s="176" t="s">
        <v>55</v>
      </c>
      <c r="B59" s="25">
        <v>24</v>
      </c>
      <c r="C59" s="72" t="s">
        <v>30</v>
      </c>
      <c r="D59" s="104" t="s">
        <v>140</v>
      </c>
      <c r="E59" s="26">
        <v>1000</v>
      </c>
      <c r="F59" s="26">
        <v>1250</v>
      </c>
      <c r="G59" s="27"/>
      <c r="H59" s="73">
        <f t="shared" ref="H59:H66" si="5">G59*E59</f>
        <v>0</v>
      </c>
      <c r="I59" s="73">
        <f>F59*G59</f>
        <v>0</v>
      </c>
    </row>
    <row r="60" spans="1:56" ht="34.5" customHeight="1" x14ac:dyDescent="0.25">
      <c r="A60" s="192" t="s">
        <v>56</v>
      </c>
      <c r="B60" s="22">
        <v>8</v>
      </c>
      <c r="C60" s="70" t="s">
        <v>30</v>
      </c>
      <c r="D60" s="103" t="s">
        <v>268</v>
      </c>
      <c r="E60" s="23">
        <v>500</v>
      </c>
      <c r="F60" s="23">
        <v>625</v>
      </c>
      <c r="G60" s="24"/>
      <c r="H60" s="71">
        <f t="shared" si="5"/>
        <v>0</v>
      </c>
      <c r="I60" s="71">
        <f>G60*F60</f>
        <v>0</v>
      </c>
    </row>
    <row r="61" spans="1:56" ht="24.75" customHeight="1" x14ac:dyDescent="0.25">
      <c r="A61" s="176" t="s">
        <v>96</v>
      </c>
      <c r="B61" s="25">
        <v>8</v>
      </c>
      <c r="C61" s="72" t="s">
        <v>30</v>
      </c>
      <c r="D61" s="104" t="s">
        <v>269</v>
      </c>
      <c r="E61" s="26">
        <v>500</v>
      </c>
      <c r="F61" s="26">
        <v>625</v>
      </c>
      <c r="G61" s="27"/>
      <c r="H61" s="73">
        <f t="shared" si="5"/>
        <v>0</v>
      </c>
      <c r="I61" s="73">
        <f>F61*G61</f>
        <v>0</v>
      </c>
    </row>
    <row r="62" spans="1:56" ht="24.75" customHeight="1" x14ac:dyDescent="0.25">
      <c r="A62" s="192" t="s">
        <v>237</v>
      </c>
      <c r="B62" s="22">
        <v>12</v>
      </c>
      <c r="C62" s="70" t="s">
        <v>30</v>
      </c>
      <c r="D62" s="103" t="s">
        <v>274</v>
      </c>
      <c r="E62" s="23">
        <v>820</v>
      </c>
      <c r="F62" s="23">
        <v>1025</v>
      </c>
      <c r="G62" s="24"/>
      <c r="H62" s="71">
        <f>G62*E62</f>
        <v>0</v>
      </c>
      <c r="I62" s="71">
        <f>F62*G62</f>
        <v>0</v>
      </c>
    </row>
    <row r="63" spans="1:56" ht="24.75" customHeight="1" x14ac:dyDescent="0.25">
      <c r="A63" s="176" t="s">
        <v>57</v>
      </c>
      <c r="B63" s="25">
        <v>16</v>
      </c>
      <c r="C63" s="172" t="s">
        <v>51</v>
      </c>
      <c r="D63" s="104" t="s">
        <v>275</v>
      </c>
      <c r="E63" s="26">
        <v>600</v>
      </c>
      <c r="F63" s="26">
        <v>750</v>
      </c>
      <c r="G63" s="27"/>
      <c r="H63" s="73">
        <f>G63*E63</f>
        <v>0</v>
      </c>
      <c r="I63" s="73">
        <f>G63*F63</f>
        <v>0</v>
      </c>
    </row>
    <row r="64" spans="1:56" ht="24.75" customHeight="1" x14ac:dyDescent="0.25">
      <c r="A64" s="192" t="s">
        <v>229</v>
      </c>
      <c r="B64" s="22" t="s">
        <v>270</v>
      </c>
      <c r="C64" s="70" t="s">
        <v>30</v>
      </c>
      <c r="D64" s="103" t="s">
        <v>334</v>
      </c>
      <c r="E64" s="23">
        <v>680</v>
      </c>
      <c r="F64" s="23">
        <v>850</v>
      </c>
      <c r="G64" s="24"/>
      <c r="H64" s="71">
        <f>G64*E64</f>
        <v>0</v>
      </c>
      <c r="I64" s="71">
        <f>G64*F64</f>
        <v>0</v>
      </c>
    </row>
    <row r="65" spans="1:9" ht="24.75" hidden="1" customHeight="1" x14ac:dyDescent="0.25">
      <c r="D65" s="18"/>
      <c r="E65" s="18"/>
      <c r="G65" s="18"/>
    </row>
    <row r="66" spans="1:9" ht="24.75" customHeight="1" x14ac:dyDescent="0.25">
      <c r="A66" s="281" t="s">
        <v>92</v>
      </c>
      <c r="B66" s="25">
        <v>8</v>
      </c>
      <c r="C66" s="172" t="s">
        <v>58</v>
      </c>
      <c r="D66" s="104" t="s">
        <v>97</v>
      </c>
      <c r="E66" s="26">
        <v>500</v>
      </c>
      <c r="F66" s="26">
        <v>625</v>
      </c>
      <c r="G66" s="27"/>
      <c r="H66" s="73">
        <f t="shared" si="5"/>
        <v>0</v>
      </c>
      <c r="I66" s="73">
        <f>F66*G66</f>
        <v>0</v>
      </c>
    </row>
    <row r="67" spans="1:9" ht="16.5" customHeight="1" x14ac:dyDescent="0.25">
      <c r="A67" s="150"/>
      <c r="B67" s="25"/>
      <c r="C67" s="172"/>
      <c r="D67" s="104"/>
      <c r="E67" s="26"/>
      <c r="F67" s="26"/>
      <c r="G67" s="27"/>
      <c r="H67" s="73"/>
      <c r="I67" s="73"/>
    </row>
    <row r="68" spans="1:9" ht="18" customHeight="1" x14ac:dyDescent="0.25">
      <c r="A68" s="333" t="s">
        <v>12</v>
      </c>
      <c r="B68" s="334"/>
      <c r="C68" s="334"/>
      <c r="D68" s="334"/>
      <c r="E68" s="334"/>
      <c r="F68" s="334"/>
      <c r="G68" s="94">
        <f>SUM(G57:G67)</f>
        <v>0</v>
      </c>
      <c r="H68" s="95">
        <f>SUM(H57:H67)</f>
        <v>0</v>
      </c>
      <c r="I68" s="95">
        <f>SUM(I57:I67)</f>
        <v>0</v>
      </c>
    </row>
    <row r="69" spans="1:9" x14ac:dyDescent="0.25">
      <c r="A69" s="14"/>
      <c r="B69" s="14"/>
      <c r="C69" s="14"/>
      <c r="D69" s="98"/>
      <c r="E69" s="14"/>
      <c r="F69" s="14"/>
      <c r="G69" s="74"/>
      <c r="H69" s="75"/>
      <c r="I69" s="75"/>
    </row>
    <row r="70" spans="1:9" s="279" customFormat="1" ht="21.95" customHeight="1" x14ac:dyDescent="0.25">
      <c r="A70" s="367" t="s">
        <v>13</v>
      </c>
      <c r="B70" s="367"/>
      <c r="C70" s="367"/>
      <c r="D70" s="367"/>
      <c r="E70" s="367"/>
      <c r="F70" s="367"/>
      <c r="G70" s="367"/>
      <c r="H70" s="367"/>
      <c r="I70" s="367"/>
    </row>
    <row r="71" spans="1:9" ht="30" x14ac:dyDescent="0.25">
      <c r="A71" s="274" t="s">
        <v>0</v>
      </c>
      <c r="B71" s="12" t="s">
        <v>1</v>
      </c>
      <c r="C71" s="12" t="s">
        <v>2</v>
      </c>
      <c r="D71" s="105" t="s">
        <v>3</v>
      </c>
      <c r="E71" s="12" t="s">
        <v>4</v>
      </c>
      <c r="F71" s="12" t="s">
        <v>5</v>
      </c>
      <c r="G71" s="13" t="s">
        <v>6</v>
      </c>
      <c r="H71" s="12" t="s">
        <v>7</v>
      </c>
      <c r="I71" s="12" t="s">
        <v>8</v>
      </c>
    </row>
    <row r="72" spans="1:9" ht="22.9" customHeight="1" x14ac:dyDescent="0.25">
      <c r="A72" s="151" t="s">
        <v>33</v>
      </c>
      <c r="B72" s="31">
        <v>4</v>
      </c>
      <c r="C72" s="35" t="s">
        <v>30</v>
      </c>
      <c r="D72" s="106" t="s">
        <v>104</v>
      </c>
      <c r="E72" s="32">
        <v>350</v>
      </c>
      <c r="F72" s="32">
        <v>450</v>
      </c>
      <c r="G72" s="33"/>
      <c r="H72" s="58">
        <f>G72*E72</f>
        <v>0</v>
      </c>
      <c r="I72" s="58">
        <f>G72*F72</f>
        <v>0</v>
      </c>
    </row>
    <row r="73" spans="1:9" ht="22.9" customHeight="1" x14ac:dyDescent="0.25">
      <c r="A73" s="163" t="s">
        <v>34</v>
      </c>
      <c r="B73" s="28">
        <v>8</v>
      </c>
      <c r="C73" s="34" t="s">
        <v>30</v>
      </c>
      <c r="D73" s="162" t="s">
        <v>337</v>
      </c>
      <c r="E73" s="29">
        <v>600</v>
      </c>
      <c r="F73" s="29">
        <v>700</v>
      </c>
      <c r="G73" s="30"/>
      <c r="H73" s="57">
        <f>G73*E73</f>
        <v>0</v>
      </c>
      <c r="I73" s="57">
        <f>G73*F73</f>
        <v>0</v>
      </c>
    </row>
    <row r="74" spans="1:9" ht="22.9" customHeight="1" x14ac:dyDescent="0.25">
      <c r="A74" s="151" t="s">
        <v>35</v>
      </c>
      <c r="B74" s="31">
        <v>8</v>
      </c>
      <c r="C74" s="35" t="s">
        <v>30</v>
      </c>
      <c r="D74" s="106" t="s">
        <v>105</v>
      </c>
      <c r="E74" s="32">
        <v>600</v>
      </c>
      <c r="F74" s="32">
        <v>700</v>
      </c>
      <c r="G74" s="33"/>
      <c r="H74" s="58">
        <f t="shared" ref="H74:H97" si="6">G74*E74</f>
        <v>0</v>
      </c>
      <c r="I74" s="58">
        <f t="shared" ref="I74:I97" si="7">G74*F74</f>
        <v>0</v>
      </c>
    </row>
    <row r="75" spans="1:9" ht="22.9" customHeight="1" x14ac:dyDescent="0.25">
      <c r="A75" s="163" t="s">
        <v>36</v>
      </c>
      <c r="B75" s="28">
        <v>8</v>
      </c>
      <c r="C75" s="34" t="s">
        <v>30</v>
      </c>
      <c r="D75" s="162" t="s">
        <v>336</v>
      </c>
      <c r="E75" s="29">
        <v>600</v>
      </c>
      <c r="F75" s="29">
        <v>700</v>
      </c>
      <c r="G75" s="30"/>
      <c r="H75" s="57">
        <f t="shared" si="6"/>
        <v>0</v>
      </c>
      <c r="I75" s="57">
        <f t="shared" si="7"/>
        <v>0</v>
      </c>
    </row>
    <row r="76" spans="1:9" ht="22.9" customHeight="1" x14ac:dyDescent="0.25">
      <c r="A76" s="151" t="s">
        <v>45</v>
      </c>
      <c r="B76" s="31">
        <v>8</v>
      </c>
      <c r="C76" s="35" t="s">
        <v>30</v>
      </c>
      <c r="D76" s="106" t="s">
        <v>106</v>
      </c>
      <c r="E76" s="32">
        <v>500</v>
      </c>
      <c r="F76" s="32">
        <v>600</v>
      </c>
      <c r="G76" s="33"/>
      <c r="H76" s="58">
        <f t="shared" si="6"/>
        <v>0</v>
      </c>
      <c r="I76" s="58">
        <f t="shared" si="7"/>
        <v>0</v>
      </c>
    </row>
    <row r="77" spans="1:9" ht="22.9" customHeight="1" x14ac:dyDescent="0.25">
      <c r="A77" s="163" t="s">
        <v>37</v>
      </c>
      <c r="B77" s="28">
        <v>8</v>
      </c>
      <c r="C77" s="34" t="s">
        <v>30</v>
      </c>
      <c r="D77" s="162" t="s">
        <v>210</v>
      </c>
      <c r="E77" s="29">
        <v>600</v>
      </c>
      <c r="F77" s="29">
        <v>700</v>
      </c>
      <c r="G77" s="30"/>
      <c r="H77" s="57">
        <f t="shared" si="6"/>
        <v>0</v>
      </c>
      <c r="I77" s="57">
        <f t="shared" si="7"/>
        <v>0</v>
      </c>
    </row>
    <row r="78" spans="1:9" ht="22.9" customHeight="1" x14ac:dyDescent="0.25">
      <c r="A78" s="151" t="s">
        <v>38</v>
      </c>
      <c r="B78" s="31">
        <v>8</v>
      </c>
      <c r="C78" s="35" t="s">
        <v>30</v>
      </c>
      <c r="D78" s="106" t="s">
        <v>211</v>
      </c>
      <c r="E78" s="32">
        <v>600</v>
      </c>
      <c r="F78" s="32">
        <v>700</v>
      </c>
      <c r="G78" s="33"/>
      <c r="H78" s="58">
        <f t="shared" si="6"/>
        <v>0</v>
      </c>
      <c r="I78" s="58">
        <f t="shared" si="7"/>
        <v>0</v>
      </c>
    </row>
    <row r="79" spans="1:9" ht="22.9" customHeight="1" x14ac:dyDescent="0.25">
      <c r="A79" s="163" t="s">
        <v>46</v>
      </c>
      <c r="B79" s="28">
        <v>3</v>
      </c>
      <c r="C79" s="34" t="s">
        <v>30</v>
      </c>
      <c r="D79" s="162" t="s">
        <v>107</v>
      </c>
      <c r="E79" s="29">
        <v>250</v>
      </c>
      <c r="F79" s="29">
        <v>350</v>
      </c>
      <c r="G79" s="30"/>
      <c r="H79" s="57">
        <f t="shared" si="6"/>
        <v>0</v>
      </c>
      <c r="I79" s="57">
        <f t="shared" si="7"/>
        <v>0</v>
      </c>
    </row>
    <row r="80" spans="1:9" ht="22.9" customHeight="1" x14ac:dyDescent="0.25">
      <c r="A80" s="151" t="s">
        <v>238</v>
      </c>
      <c r="B80" s="31">
        <v>3</v>
      </c>
      <c r="C80" s="35" t="s">
        <v>30</v>
      </c>
      <c r="D80" s="106" t="s">
        <v>276</v>
      </c>
      <c r="E80" s="32">
        <v>190</v>
      </c>
      <c r="F80" s="32">
        <v>230</v>
      </c>
      <c r="G80" s="33"/>
      <c r="H80" s="58">
        <f t="shared" si="6"/>
        <v>0</v>
      </c>
      <c r="I80" s="58">
        <f t="shared" si="7"/>
        <v>0</v>
      </c>
    </row>
    <row r="81" spans="1:9" ht="22.9" customHeight="1" x14ac:dyDescent="0.25">
      <c r="A81" s="163" t="s">
        <v>39</v>
      </c>
      <c r="B81" s="28">
        <v>8</v>
      </c>
      <c r="C81" s="34" t="s">
        <v>30</v>
      </c>
      <c r="D81" s="162" t="s">
        <v>209</v>
      </c>
      <c r="E81" s="29">
        <v>500</v>
      </c>
      <c r="F81" s="29">
        <v>600</v>
      </c>
      <c r="G81" s="30"/>
      <c r="H81" s="57">
        <f t="shared" si="6"/>
        <v>0</v>
      </c>
      <c r="I81" s="57">
        <f t="shared" si="7"/>
        <v>0</v>
      </c>
    </row>
    <row r="82" spans="1:9" ht="22.9" customHeight="1" x14ac:dyDescent="0.25">
      <c r="A82" s="151" t="s">
        <v>40</v>
      </c>
      <c r="B82" s="31">
        <v>8</v>
      </c>
      <c r="C82" s="35" t="s">
        <v>52</v>
      </c>
      <c r="D82" s="106" t="s">
        <v>121</v>
      </c>
      <c r="E82" s="32">
        <v>500</v>
      </c>
      <c r="F82" s="32">
        <v>600</v>
      </c>
      <c r="G82" s="33"/>
      <c r="H82" s="58">
        <f t="shared" si="6"/>
        <v>0</v>
      </c>
      <c r="I82" s="58">
        <f t="shared" si="7"/>
        <v>0</v>
      </c>
    </row>
    <row r="83" spans="1:9" ht="22.9" customHeight="1" x14ac:dyDescent="0.25">
      <c r="A83" s="163" t="s">
        <v>253</v>
      </c>
      <c r="B83" s="28">
        <v>3</v>
      </c>
      <c r="C83" s="34" t="s">
        <v>30</v>
      </c>
      <c r="D83" s="162" t="s">
        <v>277</v>
      </c>
      <c r="E83" s="29">
        <v>190</v>
      </c>
      <c r="F83" s="29">
        <v>230</v>
      </c>
      <c r="G83" s="30"/>
      <c r="H83" s="57">
        <f t="shared" si="6"/>
        <v>0</v>
      </c>
      <c r="I83" s="57">
        <f t="shared" si="7"/>
        <v>0</v>
      </c>
    </row>
    <row r="84" spans="1:9" ht="22.9" customHeight="1" x14ac:dyDescent="0.25">
      <c r="A84" s="151" t="s">
        <v>47</v>
      </c>
      <c r="B84" s="31">
        <v>3</v>
      </c>
      <c r="C84" s="35" t="s">
        <v>50</v>
      </c>
      <c r="D84" s="106" t="s">
        <v>108</v>
      </c>
      <c r="E84" s="32">
        <v>250</v>
      </c>
      <c r="F84" s="32">
        <v>350</v>
      </c>
      <c r="G84" s="33"/>
      <c r="H84" s="58">
        <f t="shared" si="6"/>
        <v>0</v>
      </c>
      <c r="I84" s="58">
        <f t="shared" si="7"/>
        <v>0</v>
      </c>
    </row>
    <row r="85" spans="1:9" ht="22.9" customHeight="1" x14ac:dyDescent="0.25">
      <c r="A85" s="163" t="s">
        <v>48</v>
      </c>
      <c r="B85" s="28">
        <v>2</v>
      </c>
      <c r="C85" s="34" t="s">
        <v>30</v>
      </c>
      <c r="D85" s="162" t="s">
        <v>212</v>
      </c>
      <c r="E85" s="29">
        <v>200</v>
      </c>
      <c r="F85" s="29">
        <v>300</v>
      </c>
      <c r="G85" s="30"/>
      <c r="H85" s="57">
        <f t="shared" si="6"/>
        <v>0</v>
      </c>
      <c r="I85" s="57">
        <f t="shared" si="7"/>
        <v>0</v>
      </c>
    </row>
    <row r="86" spans="1:9" ht="22.9" customHeight="1" x14ac:dyDescent="0.25">
      <c r="A86" s="151" t="s">
        <v>41</v>
      </c>
      <c r="B86" s="31">
        <v>16</v>
      </c>
      <c r="C86" s="35" t="s">
        <v>51</v>
      </c>
      <c r="D86" s="106" t="s">
        <v>111</v>
      </c>
      <c r="E86" s="32">
        <v>900</v>
      </c>
      <c r="F86" s="32">
        <v>1000</v>
      </c>
      <c r="G86" s="33"/>
      <c r="H86" s="58">
        <f t="shared" si="6"/>
        <v>0</v>
      </c>
      <c r="I86" s="58">
        <f t="shared" si="7"/>
        <v>0</v>
      </c>
    </row>
    <row r="87" spans="1:9" ht="22.9" customHeight="1" x14ac:dyDescent="0.25">
      <c r="A87" s="163" t="s">
        <v>239</v>
      </c>
      <c r="B87" s="28">
        <v>3</v>
      </c>
      <c r="C87" s="34" t="s">
        <v>30</v>
      </c>
      <c r="D87" s="162" t="s">
        <v>278</v>
      </c>
      <c r="E87" s="29">
        <v>190</v>
      </c>
      <c r="F87" s="29">
        <v>230</v>
      </c>
      <c r="G87" s="30"/>
      <c r="H87" s="57">
        <f t="shared" si="6"/>
        <v>0</v>
      </c>
      <c r="I87" s="57">
        <f t="shared" si="7"/>
        <v>0</v>
      </c>
    </row>
    <row r="88" spans="1:9" ht="22.9" customHeight="1" x14ac:dyDescent="0.25">
      <c r="A88" s="151" t="s">
        <v>49</v>
      </c>
      <c r="B88" s="31">
        <v>2</v>
      </c>
      <c r="C88" s="35" t="s">
        <v>30</v>
      </c>
      <c r="D88" s="106" t="s">
        <v>109</v>
      </c>
      <c r="E88" s="32">
        <v>200</v>
      </c>
      <c r="F88" s="32">
        <v>300</v>
      </c>
      <c r="G88" s="33"/>
      <c r="H88" s="58">
        <f t="shared" si="6"/>
        <v>0</v>
      </c>
      <c r="I88" s="58">
        <f t="shared" si="7"/>
        <v>0</v>
      </c>
    </row>
    <row r="89" spans="1:9" ht="22.9" customHeight="1" x14ac:dyDescent="0.25">
      <c r="A89" s="163" t="s">
        <v>318</v>
      </c>
      <c r="B89" s="28">
        <v>4</v>
      </c>
      <c r="C89" s="34" t="s">
        <v>30</v>
      </c>
      <c r="D89" s="162" t="s">
        <v>110</v>
      </c>
      <c r="E89" s="29">
        <v>300</v>
      </c>
      <c r="F89" s="29">
        <v>400</v>
      </c>
      <c r="G89" s="30"/>
      <c r="H89" s="57">
        <f t="shared" si="6"/>
        <v>0</v>
      </c>
      <c r="I89" s="57">
        <f t="shared" si="7"/>
        <v>0</v>
      </c>
    </row>
    <row r="90" spans="1:9" ht="22.9" customHeight="1" x14ac:dyDescent="0.25">
      <c r="A90" s="151" t="s">
        <v>240</v>
      </c>
      <c r="B90" s="31">
        <v>3</v>
      </c>
      <c r="C90" s="35" t="s">
        <v>30</v>
      </c>
      <c r="D90" s="106" t="s">
        <v>279</v>
      </c>
      <c r="E90" s="32">
        <v>190</v>
      </c>
      <c r="F90" s="32">
        <v>230</v>
      </c>
      <c r="G90" s="33"/>
      <c r="H90" s="58">
        <f t="shared" si="6"/>
        <v>0</v>
      </c>
      <c r="I90" s="58">
        <f t="shared" si="7"/>
        <v>0</v>
      </c>
    </row>
    <row r="91" spans="1:9" ht="22.9" customHeight="1" x14ac:dyDescent="0.25">
      <c r="A91" s="163" t="s">
        <v>241</v>
      </c>
      <c r="B91" s="28">
        <v>3</v>
      </c>
      <c r="C91" s="34" t="s">
        <v>30</v>
      </c>
      <c r="D91" s="162" t="s">
        <v>280</v>
      </c>
      <c r="E91" s="29">
        <v>190</v>
      </c>
      <c r="F91" s="29">
        <v>230</v>
      </c>
      <c r="G91" s="30"/>
      <c r="H91" s="57">
        <f t="shared" si="6"/>
        <v>0</v>
      </c>
      <c r="I91" s="57">
        <f t="shared" si="7"/>
        <v>0</v>
      </c>
    </row>
    <row r="92" spans="1:9" ht="23.45" customHeight="1" x14ac:dyDescent="0.25">
      <c r="A92" s="151" t="s">
        <v>42</v>
      </c>
      <c r="B92" s="31">
        <v>16</v>
      </c>
      <c r="C92" s="35" t="s">
        <v>51</v>
      </c>
      <c r="D92" s="106" t="s">
        <v>118</v>
      </c>
      <c r="E92" s="32">
        <v>950</v>
      </c>
      <c r="F92" s="32">
        <v>1050</v>
      </c>
      <c r="G92" s="33"/>
      <c r="H92" s="58">
        <f t="shared" si="6"/>
        <v>0</v>
      </c>
      <c r="I92" s="58">
        <f t="shared" si="7"/>
        <v>0</v>
      </c>
    </row>
    <row r="93" spans="1:9" ht="23.45" customHeight="1" x14ac:dyDescent="0.25">
      <c r="A93" s="163" t="s">
        <v>43</v>
      </c>
      <c r="B93" s="28">
        <v>16</v>
      </c>
      <c r="C93" s="34" t="s">
        <v>51</v>
      </c>
      <c r="D93" s="162" t="s">
        <v>119</v>
      </c>
      <c r="E93" s="29">
        <v>950</v>
      </c>
      <c r="F93" s="29">
        <v>1050</v>
      </c>
      <c r="G93" s="30"/>
      <c r="H93" s="57">
        <f t="shared" si="6"/>
        <v>0</v>
      </c>
      <c r="I93" s="57">
        <f t="shared" si="7"/>
        <v>0</v>
      </c>
    </row>
    <row r="94" spans="1:9" ht="23.45" customHeight="1" x14ac:dyDescent="0.25">
      <c r="A94" s="151" t="s">
        <v>242</v>
      </c>
      <c r="B94" s="31">
        <v>3</v>
      </c>
      <c r="C94" s="35" t="s">
        <v>30</v>
      </c>
      <c r="D94" s="106" t="s">
        <v>281</v>
      </c>
      <c r="E94" s="32">
        <v>190</v>
      </c>
      <c r="F94" s="32">
        <v>230</v>
      </c>
      <c r="G94" s="33"/>
      <c r="H94" s="58">
        <f t="shared" si="6"/>
        <v>0</v>
      </c>
      <c r="I94" s="58">
        <f t="shared" si="7"/>
        <v>0</v>
      </c>
    </row>
    <row r="95" spans="1:9" ht="28.9" customHeight="1" x14ac:dyDescent="0.25">
      <c r="A95" s="163" t="s">
        <v>44</v>
      </c>
      <c r="B95" s="28">
        <v>20</v>
      </c>
      <c r="C95" s="34" t="s">
        <v>51</v>
      </c>
      <c r="D95" s="162" t="s">
        <v>120</v>
      </c>
      <c r="E95" s="29">
        <v>1100</v>
      </c>
      <c r="F95" s="29">
        <v>1250</v>
      </c>
      <c r="G95" s="30"/>
      <c r="H95" s="57">
        <f t="shared" si="6"/>
        <v>0</v>
      </c>
      <c r="I95" s="57">
        <f t="shared" si="7"/>
        <v>0</v>
      </c>
    </row>
    <row r="96" spans="1:9" ht="22.9" customHeight="1" x14ac:dyDescent="0.25">
      <c r="A96" s="151" t="s">
        <v>114</v>
      </c>
      <c r="B96" s="31">
        <v>4</v>
      </c>
      <c r="C96" s="35" t="s">
        <v>30</v>
      </c>
      <c r="D96" s="106" t="s">
        <v>115</v>
      </c>
      <c r="E96" s="32">
        <v>300</v>
      </c>
      <c r="F96" s="32">
        <v>400</v>
      </c>
      <c r="G96" s="33"/>
      <c r="H96" s="58">
        <f t="shared" si="6"/>
        <v>0</v>
      </c>
      <c r="I96" s="58">
        <f t="shared" si="7"/>
        <v>0</v>
      </c>
    </row>
    <row r="97" spans="1:253" ht="22.9" customHeight="1" x14ac:dyDescent="0.25">
      <c r="A97" s="163" t="s">
        <v>116</v>
      </c>
      <c r="B97" s="28">
        <v>3</v>
      </c>
      <c r="C97" s="34" t="s">
        <v>30</v>
      </c>
      <c r="D97" s="162" t="s">
        <v>117</v>
      </c>
      <c r="E97" s="29">
        <v>250</v>
      </c>
      <c r="F97" s="29">
        <v>350</v>
      </c>
      <c r="G97" s="30"/>
      <c r="H97" s="57">
        <f t="shared" si="6"/>
        <v>0</v>
      </c>
      <c r="I97" s="57">
        <f t="shared" si="7"/>
        <v>0</v>
      </c>
    </row>
    <row r="98" spans="1:253" ht="13.5" customHeight="1" x14ac:dyDescent="0.25">
      <c r="A98" s="222"/>
      <c r="B98" s="223"/>
      <c r="C98" s="224"/>
      <c r="D98" s="225"/>
      <c r="E98" s="226"/>
      <c r="F98" s="226"/>
      <c r="G98" s="227"/>
      <c r="H98" s="228"/>
      <c r="I98" s="228"/>
    </row>
    <row r="99" spans="1:253" ht="30" customHeight="1" x14ac:dyDescent="0.25">
      <c r="A99" s="366" t="s">
        <v>14</v>
      </c>
      <c r="B99" s="366"/>
      <c r="C99" s="366"/>
      <c r="D99" s="366"/>
      <c r="E99" s="366"/>
      <c r="F99" s="366"/>
      <c r="G99" s="366"/>
      <c r="H99" s="366"/>
      <c r="I99" s="366"/>
    </row>
    <row r="100" spans="1:253" ht="29.25" customHeight="1" x14ac:dyDescent="0.25">
      <c r="A100" s="230" t="s">
        <v>100</v>
      </c>
      <c r="B100" s="31">
        <v>28</v>
      </c>
      <c r="C100" s="35" t="s">
        <v>30</v>
      </c>
      <c r="D100" s="108" t="s">
        <v>101</v>
      </c>
      <c r="E100" s="32">
        <v>1800</v>
      </c>
      <c r="F100" s="32">
        <v>2150</v>
      </c>
      <c r="G100" s="33"/>
      <c r="H100" s="58">
        <f>G100*E100</f>
        <v>0</v>
      </c>
      <c r="I100" s="58">
        <f>G100*F100</f>
        <v>0</v>
      </c>
    </row>
    <row r="101" spans="1:253" ht="30" customHeight="1" x14ac:dyDescent="0.25">
      <c r="A101" s="163" t="s">
        <v>98</v>
      </c>
      <c r="B101" s="28">
        <v>16</v>
      </c>
      <c r="C101" s="34" t="s">
        <v>30</v>
      </c>
      <c r="D101" s="107" t="s">
        <v>102</v>
      </c>
      <c r="E101" s="29">
        <v>1000</v>
      </c>
      <c r="F101" s="29">
        <v>1200</v>
      </c>
      <c r="G101" s="30"/>
      <c r="H101" s="57">
        <f>G101*E101</f>
        <v>0</v>
      </c>
      <c r="I101" s="57">
        <f>G101*F101</f>
        <v>0</v>
      </c>
    </row>
    <row r="102" spans="1:253" ht="30" customHeight="1" x14ac:dyDescent="0.25">
      <c r="A102" s="230" t="s">
        <v>99</v>
      </c>
      <c r="B102" s="31">
        <v>29</v>
      </c>
      <c r="C102" s="35" t="s">
        <v>30</v>
      </c>
      <c r="D102" s="108" t="s">
        <v>103</v>
      </c>
      <c r="E102" s="32">
        <v>1900</v>
      </c>
      <c r="F102" s="32">
        <v>2600</v>
      </c>
      <c r="G102" s="33"/>
      <c r="H102" s="58">
        <f t="shared" ref="H102:H104" si="8">G102*E102</f>
        <v>0</v>
      </c>
      <c r="I102" s="58">
        <f t="shared" ref="I102:I104" si="9">G102*F102</f>
        <v>0</v>
      </c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  <c r="DH102" s="65"/>
      <c r="DI102" s="65"/>
      <c r="DJ102" s="65"/>
      <c r="DK102" s="65"/>
      <c r="DL102" s="65"/>
      <c r="DM102" s="65"/>
      <c r="DN102" s="65"/>
      <c r="DO102" s="65"/>
      <c r="DP102" s="65"/>
      <c r="DQ102" s="65"/>
      <c r="DR102" s="65"/>
      <c r="DS102" s="65"/>
      <c r="DT102" s="65"/>
      <c r="DU102" s="65"/>
      <c r="DV102" s="65"/>
      <c r="DW102" s="65"/>
      <c r="DX102" s="65"/>
      <c r="DY102" s="65"/>
      <c r="DZ102" s="65"/>
      <c r="EA102" s="65"/>
      <c r="EB102" s="65"/>
      <c r="EC102" s="65"/>
      <c r="ED102" s="65"/>
      <c r="EE102" s="65"/>
      <c r="EF102" s="65"/>
      <c r="EG102" s="65"/>
      <c r="EH102" s="65"/>
      <c r="EI102" s="65"/>
      <c r="EJ102" s="65"/>
      <c r="EK102" s="65"/>
      <c r="EL102" s="65"/>
      <c r="EM102" s="65"/>
      <c r="EN102" s="65"/>
      <c r="EO102" s="65"/>
      <c r="EP102" s="65"/>
      <c r="EQ102" s="65"/>
      <c r="ER102" s="65"/>
      <c r="ES102" s="65"/>
      <c r="ET102" s="65"/>
      <c r="EU102" s="65"/>
      <c r="EV102" s="65"/>
      <c r="EW102" s="65"/>
      <c r="EX102" s="65"/>
      <c r="EY102" s="65"/>
      <c r="EZ102" s="65"/>
      <c r="FA102" s="65"/>
      <c r="FB102" s="65"/>
      <c r="FC102" s="65"/>
      <c r="FD102" s="65"/>
      <c r="FE102" s="65"/>
      <c r="FF102" s="65"/>
      <c r="FG102" s="65"/>
      <c r="FH102" s="65"/>
      <c r="FI102" s="65"/>
      <c r="FJ102" s="65"/>
      <c r="FK102" s="65"/>
      <c r="FL102" s="65"/>
      <c r="FM102" s="65"/>
      <c r="FN102" s="65"/>
      <c r="FO102" s="65"/>
      <c r="FP102" s="65"/>
      <c r="FQ102" s="65"/>
      <c r="FR102" s="65"/>
      <c r="FS102" s="65"/>
      <c r="FT102" s="65"/>
      <c r="FU102" s="65"/>
      <c r="FV102" s="65"/>
      <c r="FW102" s="65"/>
      <c r="FX102" s="65"/>
      <c r="FY102" s="65"/>
      <c r="FZ102" s="65"/>
      <c r="GA102" s="65"/>
      <c r="GB102" s="65"/>
      <c r="GC102" s="65"/>
      <c r="GD102" s="65"/>
      <c r="GE102" s="65"/>
      <c r="GF102" s="65"/>
      <c r="GG102" s="65"/>
      <c r="GH102" s="65"/>
      <c r="GI102" s="65"/>
      <c r="GJ102" s="65"/>
      <c r="GK102" s="65"/>
      <c r="GL102" s="65"/>
      <c r="GM102" s="65"/>
      <c r="GN102" s="65"/>
      <c r="GO102" s="65"/>
      <c r="GP102" s="65"/>
      <c r="GQ102" s="65"/>
      <c r="GR102" s="65"/>
      <c r="GS102" s="65"/>
      <c r="GT102" s="65"/>
      <c r="GU102" s="65"/>
      <c r="GV102" s="65"/>
      <c r="GW102" s="65"/>
      <c r="GX102" s="65"/>
      <c r="GY102" s="65"/>
      <c r="GZ102" s="65"/>
      <c r="HA102" s="65"/>
      <c r="HB102" s="65"/>
      <c r="HC102" s="65"/>
      <c r="HD102" s="65"/>
      <c r="HE102" s="65"/>
      <c r="HF102" s="65"/>
      <c r="HG102" s="65"/>
      <c r="HH102" s="65"/>
      <c r="HI102" s="65"/>
      <c r="HJ102" s="65"/>
      <c r="HK102" s="65"/>
      <c r="HL102" s="65"/>
      <c r="HM102" s="65"/>
      <c r="HN102" s="65"/>
      <c r="HO102" s="65"/>
      <c r="HP102" s="65"/>
      <c r="HQ102" s="65"/>
      <c r="HR102" s="65"/>
      <c r="HS102" s="65"/>
      <c r="HT102" s="65"/>
      <c r="HU102" s="65"/>
      <c r="HV102" s="65"/>
    </row>
    <row r="103" spans="1:253" ht="30" customHeight="1" x14ac:dyDescent="0.25">
      <c r="A103" s="163" t="s">
        <v>243</v>
      </c>
      <c r="B103" s="28">
        <v>18</v>
      </c>
      <c r="C103" s="34" t="s">
        <v>30</v>
      </c>
      <c r="D103" s="107" t="s">
        <v>244</v>
      </c>
      <c r="E103" s="29">
        <v>1000</v>
      </c>
      <c r="F103" s="29">
        <v>1200</v>
      </c>
      <c r="G103" s="30"/>
      <c r="H103" s="57">
        <f t="shared" si="8"/>
        <v>0</v>
      </c>
      <c r="I103" s="57">
        <f t="shared" si="9"/>
        <v>0</v>
      </c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5"/>
      <c r="DK103" s="65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  <c r="DW103" s="65"/>
      <c r="DX103" s="65"/>
      <c r="DY103" s="65"/>
      <c r="DZ103" s="65"/>
      <c r="EA103" s="65"/>
      <c r="EB103" s="65"/>
      <c r="EC103" s="65"/>
      <c r="ED103" s="65"/>
      <c r="EE103" s="65"/>
      <c r="EF103" s="65"/>
      <c r="EG103" s="65"/>
      <c r="EH103" s="65"/>
      <c r="EI103" s="65"/>
      <c r="EJ103" s="65"/>
      <c r="EK103" s="65"/>
      <c r="EL103" s="65"/>
      <c r="EM103" s="65"/>
      <c r="EN103" s="65"/>
      <c r="EO103" s="65"/>
      <c r="EP103" s="65"/>
      <c r="EQ103" s="65"/>
      <c r="ER103" s="65"/>
      <c r="ES103" s="65"/>
      <c r="ET103" s="65"/>
      <c r="EU103" s="65"/>
      <c r="EV103" s="65"/>
      <c r="EW103" s="65"/>
      <c r="EX103" s="65"/>
      <c r="EY103" s="65"/>
      <c r="EZ103" s="65"/>
      <c r="FA103" s="65"/>
      <c r="FB103" s="65"/>
      <c r="FC103" s="65"/>
      <c r="FD103" s="65"/>
      <c r="FE103" s="65"/>
      <c r="FF103" s="65"/>
      <c r="FG103" s="65"/>
      <c r="FH103" s="65"/>
      <c r="FI103" s="65"/>
      <c r="FJ103" s="65"/>
      <c r="FK103" s="65"/>
      <c r="FL103" s="65"/>
      <c r="FM103" s="65"/>
      <c r="FN103" s="65"/>
      <c r="FO103" s="65"/>
      <c r="FP103" s="65"/>
      <c r="FQ103" s="65"/>
      <c r="FR103" s="65"/>
      <c r="FS103" s="65"/>
      <c r="FT103" s="65"/>
      <c r="FU103" s="65"/>
      <c r="FV103" s="65"/>
      <c r="FW103" s="65"/>
      <c r="FX103" s="65"/>
      <c r="FY103" s="65"/>
      <c r="FZ103" s="65"/>
      <c r="GA103" s="65"/>
      <c r="GB103" s="65"/>
      <c r="GC103" s="65"/>
      <c r="GD103" s="65"/>
      <c r="GE103" s="65"/>
      <c r="GF103" s="65"/>
      <c r="GG103" s="65"/>
      <c r="GH103" s="65"/>
      <c r="GI103" s="65"/>
      <c r="GJ103" s="65"/>
      <c r="GK103" s="65"/>
      <c r="GL103" s="65"/>
      <c r="GM103" s="65"/>
      <c r="GN103" s="65"/>
      <c r="GO103" s="65"/>
      <c r="GP103" s="65"/>
      <c r="GQ103" s="65"/>
      <c r="GR103" s="65"/>
      <c r="GS103" s="65"/>
      <c r="GT103" s="65"/>
      <c r="GU103" s="65"/>
      <c r="GV103" s="65"/>
      <c r="GW103" s="65"/>
      <c r="GX103" s="65"/>
      <c r="GY103" s="65"/>
      <c r="GZ103" s="65"/>
      <c r="HA103" s="65"/>
      <c r="HB103" s="65"/>
      <c r="HC103" s="65"/>
      <c r="HD103" s="65"/>
      <c r="HE103" s="65"/>
      <c r="HF103" s="65"/>
      <c r="HG103" s="65"/>
      <c r="HH103" s="65"/>
      <c r="HI103" s="65"/>
      <c r="HJ103" s="65"/>
      <c r="HK103" s="65"/>
      <c r="HL103" s="65"/>
      <c r="HM103" s="65"/>
      <c r="HN103" s="65"/>
      <c r="HO103" s="65"/>
      <c r="HP103" s="65"/>
      <c r="HQ103" s="65"/>
      <c r="HR103" s="65"/>
      <c r="HS103" s="65"/>
      <c r="HT103" s="65"/>
      <c r="HU103" s="65"/>
      <c r="HV103" s="65"/>
    </row>
    <row r="104" spans="1:253" ht="30" customHeight="1" x14ac:dyDescent="0.25">
      <c r="A104" s="230" t="s">
        <v>112</v>
      </c>
      <c r="B104" s="31">
        <v>60</v>
      </c>
      <c r="C104" s="35" t="s">
        <v>51</v>
      </c>
      <c r="D104" s="108" t="s">
        <v>245</v>
      </c>
      <c r="E104" s="32">
        <v>3000</v>
      </c>
      <c r="F104" s="32">
        <v>3400</v>
      </c>
      <c r="G104" s="33"/>
      <c r="H104" s="58">
        <f t="shared" si="8"/>
        <v>0</v>
      </c>
      <c r="I104" s="58">
        <f t="shared" si="9"/>
        <v>0</v>
      </c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  <c r="DQ104" s="65"/>
      <c r="DR104" s="65"/>
      <c r="DS104" s="65"/>
      <c r="DT104" s="65"/>
      <c r="DU104" s="65"/>
      <c r="DV104" s="65"/>
      <c r="DW104" s="65"/>
      <c r="DX104" s="65"/>
      <c r="DY104" s="65"/>
      <c r="DZ104" s="65"/>
      <c r="EA104" s="65"/>
      <c r="EB104" s="65"/>
      <c r="EC104" s="65"/>
      <c r="ED104" s="65"/>
      <c r="EE104" s="65"/>
      <c r="EF104" s="65"/>
      <c r="EG104" s="65"/>
      <c r="EH104" s="65"/>
      <c r="EI104" s="65"/>
      <c r="EJ104" s="65"/>
      <c r="EK104" s="65"/>
      <c r="EL104" s="65"/>
      <c r="EM104" s="65"/>
      <c r="EN104" s="65"/>
      <c r="EO104" s="65"/>
      <c r="EP104" s="65"/>
      <c r="EQ104" s="65"/>
      <c r="ER104" s="65"/>
      <c r="ES104" s="65"/>
      <c r="ET104" s="65"/>
      <c r="EU104" s="65"/>
      <c r="EV104" s="65"/>
      <c r="EW104" s="65"/>
      <c r="EX104" s="65"/>
      <c r="EY104" s="65"/>
      <c r="EZ104" s="65"/>
      <c r="FA104" s="65"/>
      <c r="FB104" s="65"/>
      <c r="FC104" s="65"/>
      <c r="FD104" s="65"/>
      <c r="FE104" s="65"/>
      <c r="FF104" s="65"/>
      <c r="FG104" s="65"/>
      <c r="FH104" s="65"/>
      <c r="FI104" s="65"/>
      <c r="FJ104" s="65"/>
      <c r="FK104" s="65"/>
      <c r="FL104" s="65"/>
      <c r="FM104" s="65"/>
      <c r="FN104" s="65"/>
      <c r="FO104" s="65"/>
      <c r="FP104" s="65"/>
      <c r="FQ104" s="65"/>
      <c r="FR104" s="65"/>
      <c r="FS104" s="65"/>
      <c r="FT104" s="65"/>
      <c r="FU104" s="65"/>
      <c r="FV104" s="65"/>
      <c r="FW104" s="65"/>
      <c r="FX104" s="65"/>
      <c r="FY104" s="65"/>
      <c r="FZ104" s="65"/>
      <c r="GA104" s="65"/>
      <c r="GB104" s="65"/>
      <c r="GC104" s="65"/>
      <c r="GD104" s="65"/>
      <c r="GE104" s="65"/>
      <c r="GF104" s="65"/>
      <c r="GG104" s="65"/>
      <c r="GH104" s="65"/>
      <c r="GI104" s="65"/>
      <c r="GJ104" s="65"/>
      <c r="GK104" s="65"/>
      <c r="GL104" s="65"/>
      <c r="GM104" s="65"/>
      <c r="GN104" s="65"/>
      <c r="GO104" s="65"/>
      <c r="GP104" s="65"/>
      <c r="GQ104" s="65"/>
      <c r="GR104" s="65"/>
      <c r="GS104" s="65"/>
      <c r="GT104" s="65"/>
      <c r="GU104" s="65"/>
      <c r="GV104" s="65"/>
      <c r="GW104" s="65"/>
      <c r="GX104" s="65"/>
      <c r="GY104" s="65"/>
      <c r="GZ104" s="65"/>
      <c r="HA104" s="65"/>
      <c r="HB104" s="65"/>
      <c r="HC104" s="65"/>
      <c r="HD104" s="65"/>
      <c r="HE104" s="65"/>
      <c r="HF104" s="65"/>
      <c r="HG104" s="65"/>
      <c r="HH104" s="65"/>
      <c r="HI104" s="65"/>
      <c r="HJ104" s="65"/>
      <c r="HK104" s="65"/>
      <c r="HL104" s="65"/>
      <c r="HM104" s="65"/>
      <c r="HN104" s="65"/>
      <c r="HO104" s="65"/>
      <c r="HP104" s="65"/>
      <c r="HQ104" s="65"/>
      <c r="HR104" s="65"/>
      <c r="HS104" s="65"/>
      <c r="HT104" s="65"/>
      <c r="HU104" s="65"/>
      <c r="HV104" s="65"/>
    </row>
    <row r="105" spans="1:253" ht="18" customHeight="1" x14ac:dyDescent="0.25">
      <c r="A105" s="339" t="s">
        <v>15</v>
      </c>
      <c r="B105" s="340"/>
      <c r="C105" s="340"/>
      <c r="D105" s="340"/>
      <c r="E105" s="340"/>
      <c r="F105" s="340"/>
      <c r="G105" s="139">
        <f>SUM(G72:G97,G100:G104)</f>
        <v>0</v>
      </c>
      <c r="H105" s="140">
        <f>SUM(H72:H95,H96:H97,H100:H104)</f>
        <v>0</v>
      </c>
      <c r="I105" s="161">
        <f>SUM(I72:I95,I96:I97,I100:I104)</f>
        <v>0</v>
      </c>
    </row>
    <row r="106" spans="1:253" s="65" customFormat="1" x14ac:dyDescent="0.25">
      <c r="A106" s="6"/>
      <c r="B106" s="7"/>
      <c r="C106" s="7"/>
      <c r="D106" s="109"/>
      <c r="E106" s="7"/>
      <c r="F106" s="7"/>
      <c r="G106" s="8"/>
      <c r="H106" s="9"/>
      <c r="I106" s="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</row>
    <row r="107" spans="1:253" s="279" customFormat="1" ht="21.95" customHeight="1" x14ac:dyDescent="0.25">
      <c r="A107" s="347" t="s">
        <v>16</v>
      </c>
      <c r="B107" s="348"/>
      <c r="C107" s="348"/>
      <c r="D107" s="348"/>
      <c r="E107" s="348"/>
      <c r="F107" s="348"/>
      <c r="G107" s="348"/>
      <c r="H107" s="348"/>
      <c r="I107" s="349"/>
    </row>
    <row r="108" spans="1:253" ht="30" x14ac:dyDescent="0.25">
      <c r="A108" s="3" t="s">
        <v>0</v>
      </c>
      <c r="B108" s="3" t="s">
        <v>1</v>
      </c>
      <c r="C108" s="3" t="s">
        <v>2</v>
      </c>
      <c r="D108" s="110" t="s">
        <v>3</v>
      </c>
      <c r="E108" s="3" t="s">
        <v>4</v>
      </c>
      <c r="F108" s="3" t="s">
        <v>5</v>
      </c>
      <c r="G108" s="3" t="s">
        <v>6</v>
      </c>
      <c r="H108" s="3" t="s">
        <v>7</v>
      </c>
      <c r="I108" s="3" t="s">
        <v>8</v>
      </c>
    </row>
    <row r="109" spans="1:253" ht="22.5" customHeight="1" x14ac:dyDescent="0.25">
      <c r="A109" s="231" t="s">
        <v>147</v>
      </c>
      <c r="B109" s="54">
        <v>3</v>
      </c>
      <c r="C109" s="40" t="s">
        <v>30</v>
      </c>
      <c r="D109" s="112" t="s">
        <v>122</v>
      </c>
      <c r="E109" s="38">
        <v>250</v>
      </c>
      <c r="F109" s="38">
        <v>312.5</v>
      </c>
      <c r="G109" s="39"/>
      <c r="H109" s="59">
        <f>G109*E109</f>
        <v>0</v>
      </c>
      <c r="I109" s="59">
        <f>G109*F109</f>
        <v>0</v>
      </c>
    </row>
    <row r="110" spans="1:253" ht="22.5" customHeight="1" x14ac:dyDescent="0.25">
      <c r="A110" s="232" t="s">
        <v>139</v>
      </c>
      <c r="B110" s="76">
        <v>2</v>
      </c>
      <c r="C110" s="53" t="s">
        <v>30</v>
      </c>
      <c r="D110" s="111" t="s">
        <v>130</v>
      </c>
      <c r="E110" s="42">
        <v>200</v>
      </c>
      <c r="F110" s="42">
        <v>250</v>
      </c>
      <c r="G110" s="43"/>
      <c r="H110" s="60">
        <f>G110*E110</f>
        <v>0</v>
      </c>
      <c r="I110" s="60">
        <f>G110*F110</f>
        <v>0</v>
      </c>
    </row>
    <row r="111" spans="1:253" ht="22.5" customHeight="1" x14ac:dyDescent="0.25">
      <c r="A111" s="231" t="s">
        <v>142</v>
      </c>
      <c r="B111" s="54">
        <v>2</v>
      </c>
      <c r="C111" s="40" t="s">
        <v>30</v>
      </c>
      <c r="D111" s="112" t="s">
        <v>129</v>
      </c>
      <c r="E111" s="38">
        <v>180</v>
      </c>
      <c r="F111" s="38">
        <v>225</v>
      </c>
      <c r="G111" s="39"/>
      <c r="H111" s="59">
        <f t="shared" ref="H111:H123" si="10">G111*E111</f>
        <v>0</v>
      </c>
      <c r="I111" s="59">
        <f t="shared" ref="I111:I123" si="11">G111*F111</f>
        <v>0</v>
      </c>
    </row>
    <row r="112" spans="1:253" ht="22.5" customHeight="1" x14ac:dyDescent="0.25">
      <c r="A112" s="232" t="s">
        <v>132</v>
      </c>
      <c r="B112" s="76">
        <v>3</v>
      </c>
      <c r="C112" s="53" t="s">
        <v>30</v>
      </c>
      <c r="D112" s="111" t="s">
        <v>124</v>
      </c>
      <c r="E112" s="42">
        <v>250</v>
      </c>
      <c r="F112" s="42">
        <v>312.5</v>
      </c>
      <c r="G112" s="43"/>
      <c r="H112" s="60">
        <f t="shared" si="10"/>
        <v>0</v>
      </c>
      <c r="I112" s="60">
        <f t="shared" si="11"/>
        <v>0</v>
      </c>
    </row>
    <row r="113" spans="1:253" s="65" customFormat="1" ht="22.5" customHeight="1" x14ac:dyDescent="0.25">
      <c r="A113" s="231" t="s">
        <v>146</v>
      </c>
      <c r="B113" s="54">
        <v>6</v>
      </c>
      <c r="C113" s="40" t="s">
        <v>30</v>
      </c>
      <c r="D113" s="112" t="s">
        <v>324</v>
      </c>
      <c r="E113" s="38">
        <v>300</v>
      </c>
      <c r="F113" s="38">
        <v>375</v>
      </c>
      <c r="G113" s="39"/>
      <c r="H113" s="59">
        <f>G113*E113</f>
        <v>0</v>
      </c>
      <c r="I113" s="59">
        <f>G113*F113</f>
        <v>0</v>
      </c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</row>
    <row r="114" spans="1:253" ht="22.5" customHeight="1" x14ac:dyDescent="0.25">
      <c r="A114" s="232" t="s">
        <v>133</v>
      </c>
      <c r="B114" s="76">
        <v>3</v>
      </c>
      <c r="C114" s="53" t="s">
        <v>30</v>
      </c>
      <c r="D114" s="111" t="s">
        <v>125</v>
      </c>
      <c r="E114" s="42">
        <v>250</v>
      </c>
      <c r="F114" s="42">
        <v>312.5</v>
      </c>
      <c r="G114" s="43"/>
      <c r="H114" s="60">
        <f t="shared" si="10"/>
        <v>0</v>
      </c>
      <c r="I114" s="60">
        <f t="shared" si="11"/>
        <v>0</v>
      </c>
    </row>
    <row r="115" spans="1:253" ht="22.5" customHeight="1" x14ac:dyDescent="0.25">
      <c r="A115" s="231" t="s">
        <v>134</v>
      </c>
      <c r="B115" s="54">
        <v>3</v>
      </c>
      <c r="C115" s="40" t="s">
        <v>30</v>
      </c>
      <c r="D115" s="112" t="s">
        <v>126</v>
      </c>
      <c r="E115" s="38">
        <v>250</v>
      </c>
      <c r="F115" s="38">
        <v>312.5</v>
      </c>
      <c r="G115" s="39"/>
      <c r="H115" s="59">
        <f t="shared" si="10"/>
        <v>0</v>
      </c>
      <c r="I115" s="59">
        <f t="shared" si="11"/>
        <v>0</v>
      </c>
    </row>
    <row r="116" spans="1:253" ht="22.5" customHeight="1" x14ac:dyDescent="0.25">
      <c r="A116" s="232" t="s">
        <v>145</v>
      </c>
      <c r="B116" s="76">
        <v>8</v>
      </c>
      <c r="C116" s="53" t="s">
        <v>30</v>
      </c>
      <c r="D116" s="111" t="s">
        <v>128</v>
      </c>
      <c r="E116" s="42">
        <v>400</v>
      </c>
      <c r="F116" s="42">
        <v>500</v>
      </c>
      <c r="G116" s="43"/>
      <c r="H116" s="60">
        <f t="shared" si="10"/>
        <v>0</v>
      </c>
      <c r="I116" s="60">
        <f t="shared" si="11"/>
        <v>0</v>
      </c>
    </row>
    <row r="117" spans="1:253" s="65" customFormat="1" ht="22.5" customHeight="1" x14ac:dyDescent="0.25">
      <c r="A117" s="231" t="s">
        <v>135</v>
      </c>
      <c r="B117" s="54">
        <v>3</v>
      </c>
      <c r="C117" s="40" t="s">
        <v>30</v>
      </c>
      <c r="D117" s="112" t="s">
        <v>127</v>
      </c>
      <c r="E117" s="38">
        <v>250</v>
      </c>
      <c r="F117" s="38">
        <v>312.5</v>
      </c>
      <c r="G117" s="39"/>
      <c r="H117" s="59">
        <f t="shared" si="10"/>
        <v>0</v>
      </c>
      <c r="I117" s="59">
        <f t="shared" si="11"/>
        <v>0</v>
      </c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</row>
    <row r="118" spans="1:253" s="65" customFormat="1" ht="22.5" customHeight="1" x14ac:dyDescent="0.25">
      <c r="A118" s="232" t="s">
        <v>148</v>
      </c>
      <c r="B118" s="76">
        <v>4</v>
      </c>
      <c r="C118" s="53" t="s">
        <v>30</v>
      </c>
      <c r="D118" s="111" t="s">
        <v>123</v>
      </c>
      <c r="E118" s="42">
        <v>250</v>
      </c>
      <c r="F118" s="42">
        <v>312.5</v>
      </c>
      <c r="G118" s="43"/>
      <c r="H118" s="60">
        <f t="shared" si="10"/>
        <v>0</v>
      </c>
      <c r="I118" s="60">
        <f t="shared" si="11"/>
        <v>0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</row>
    <row r="119" spans="1:253" s="65" customFormat="1" ht="22.5" customHeight="1" x14ac:dyDescent="0.25">
      <c r="A119" s="231" t="s">
        <v>221</v>
      </c>
      <c r="B119" s="54">
        <v>5</v>
      </c>
      <c r="C119" s="40" t="s">
        <v>30</v>
      </c>
      <c r="D119" s="112" t="s">
        <v>222</v>
      </c>
      <c r="E119" s="38">
        <v>300</v>
      </c>
      <c r="F119" s="38">
        <v>375</v>
      </c>
      <c r="G119" s="39"/>
      <c r="H119" s="59">
        <f t="shared" si="10"/>
        <v>0</v>
      </c>
      <c r="I119" s="59">
        <f t="shared" si="11"/>
        <v>0</v>
      </c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</row>
    <row r="120" spans="1:253" s="65" customFormat="1" ht="26.25" customHeight="1" x14ac:dyDescent="0.25">
      <c r="A120" s="278" t="s">
        <v>313</v>
      </c>
      <c r="B120" s="76">
        <v>16</v>
      </c>
      <c r="C120" s="53" t="s">
        <v>187</v>
      </c>
      <c r="D120" s="111" t="s">
        <v>140</v>
      </c>
      <c r="E120" s="42">
        <v>1500</v>
      </c>
      <c r="F120" s="42">
        <v>1875</v>
      </c>
      <c r="G120" s="43"/>
      <c r="H120" s="60">
        <f>G120*E120</f>
        <v>0</v>
      </c>
      <c r="I120" s="60">
        <f t="shared" si="11"/>
        <v>0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</row>
    <row r="121" spans="1:253" s="65" customFormat="1" ht="22.5" customHeight="1" x14ac:dyDescent="0.25">
      <c r="A121" s="231" t="s">
        <v>143</v>
      </c>
      <c r="B121" s="54" t="s">
        <v>137</v>
      </c>
      <c r="C121" s="40" t="s">
        <v>30</v>
      </c>
      <c r="D121" s="112" t="s">
        <v>144</v>
      </c>
      <c r="E121" s="38">
        <v>250</v>
      </c>
      <c r="F121" s="38">
        <v>300</v>
      </c>
      <c r="G121" s="39"/>
      <c r="H121" s="59">
        <f t="shared" si="10"/>
        <v>0</v>
      </c>
      <c r="I121" s="59">
        <f t="shared" si="11"/>
        <v>0</v>
      </c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</row>
    <row r="122" spans="1:253" ht="22.5" customHeight="1" x14ac:dyDescent="0.25">
      <c r="A122" s="232" t="s">
        <v>294</v>
      </c>
      <c r="B122" s="76">
        <v>16</v>
      </c>
      <c r="C122" s="53" t="s">
        <v>51</v>
      </c>
      <c r="D122" s="111" t="s">
        <v>141</v>
      </c>
      <c r="E122" s="42">
        <v>1500</v>
      </c>
      <c r="F122" s="42">
        <v>1875</v>
      </c>
      <c r="G122" s="43"/>
      <c r="H122" s="60">
        <f t="shared" si="10"/>
        <v>0</v>
      </c>
      <c r="I122" s="60">
        <f t="shared" si="11"/>
        <v>0</v>
      </c>
    </row>
    <row r="123" spans="1:253" ht="22.5" customHeight="1" x14ac:dyDescent="0.25">
      <c r="A123" s="231" t="s">
        <v>136</v>
      </c>
      <c r="B123" s="54" t="s">
        <v>137</v>
      </c>
      <c r="C123" s="40" t="s">
        <v>30</v>
      </c>
      <c r="D123" s="112" t="s">
        <v>138</v>
      </c>
      <c r="E123" s="38">
        <v>180</v>
      </c>
      <c r="F123" s="38">
        <v>280</v>
      </c>
      <c r="G123" s="39"/>
      <c r="H123" s="59">
        <f t="shared" si="10"/>
        <v>0</v>
      </c>
      <c r="I123" s="59">
        <f t="shared" si="11"/>
        <v>0</v>
      </c>
    </row>
    <row r="124" spans="1:253" x14ac:dyDescent="0.25">
      <c r="A124" s="350" t="s">
        <v>17</v>
      </c>
      <c r="B124" s="351"/>
      <c r="C124" s="351"/>
      <c r="D124" s="351"/>
      <c r="E124" s="351"/>
      <c r="F124" s="351"/>
      <c r="G124" s="351"/>
      <c r="H124" s="351"/>
      <c r="I124" s="352"/>
    </row>
    <row r="125" spans="1:253" ht="30" customHeight="1" x14ac:dyDescent="0.25">
      <c r="A125" s="233" t="s">
        <v>131</v>
      </c>
      <c r="B125" s="41">
        <v>12</v>
      </c>
      <c r="C125" s="77" t="s">
        <v>30</v>
      </c>
      <c r="D125" s="92" t="s">
        <v>102</v>
      </c>
      <c r="E125" s="36">
        <v>700</v>
      </c>
      <c r="F125" s="36">
        <v>880</v>
      </c>
      <c r="G125" s="37"/>
      <c r="H125" s="78">
        <f>E125*G125</f>
        <v>0</v>
      </c>
      <c r="I125" s="78">
        <f>G125*F125</f>
        <v>0</v>
      </c>
    </row>
    <row r="126" spans="1:253" ht="18" customHeight="1" x14ac:dyDescent="0.25">
      <c r="A126" s="353" t="s">
        <v>18</v>
      </c>
      <c r="B126" s="353"/>
      <c r="C126" s="353"/>
      <c r="D126" s="353"/>
      <c r="E126" s="353"/>
      <c r="F126" s="353"/>
      <c r="G126" s="141">
        <f>SUM(G109:G123,G125)</f>
        <v>0</v>
      </c>
      <c r="H126" s="142">
        <f>SUM(H109:H123)+H125</f>
        <v>0</v>
      </c>
      <c r="I126" s="142">
        <f>SUM(I109:I123)+I125</f>
        <v>0</v>
      </c>
    </row>
    <row r="127" spans="1:253" s="65" customFormat="1" ht="25.5" customHeight="1" x14ac:dyDescent="0.25">
      <c r="A127" s="14"/>
      <c r="B127" s="14"/>
      <c r="C127" s="14"/>
      <c r="D127" s="98"/>
      <c r="E127" s="14"/>
      <c r="F127" s="14"/>
      <c r="G127" s="15"/>
      <c r="H127" s="10"/>
      <c r="I127" s="10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</row>
    <row r="128" spans="1:253" s="279" customFormat="1" ht="21.95" customHeight="1" x14ac:dyDescent="0.25">
      <c r="A128" s="354" t="s">
        <v>315</v>
      </c>
      <c r="B128" s="354"/>
      <c r="C128" s="354"/>
      <c r="D128" s="354"/>
      <c r="E128" s="354"/>
      <c r="F128" s="354"/>
      <c r="G128" s="354"/>
      <c r="H128" s="354"/>
      <c r="I128" s="354"/>
    </row>
    <row r="129" spans="1:9" ht="30" x14ac:dyDescent="0.25">
      <c r="A129" s="275" t="s">
        <v>0</v>
      </c>
      <c r="B129" s="4" t="s">
        <v>1</v>
      </c>
      <c r="C129" s="4" t="s">
        <v>2</v>
      </c>
      <c r="D129" s="113" t="s">
        <v>3</v>
      </c>
      <c r="E129" s="4" t="s">
        <v>4</v>
      </c>
      <c r="F129" s="4" t="s">
        <v>5</v>
      </c>
      <c r="G129" s="5" t="s">
        <v>6</v>
      </c>
      <c r="H129" s="4" t="s">
        <v>7</v>
      </c>
      <c r="I129" s="4" t="s">
        <v>8</v>
      </c>
    </row>
    <row r="130" spans="1:9" ht="24.75" customHeight="1" x14ac:dyDescent="0.25">
      <c r="A130" s="153" t="s">
        <v>182</v>
      </c>
      <c r="B130" s="56">
        <v>4</v>
      </c>
      <c r="C130" s="56" t="s">
        <v>30</v>
      </c>
      <c r="D130" s="154" t="s">
        <v>183</v>
      </c>
      <c r="E130" s="155">
        <v>250</v>
      </c>
      <c r="F130" s="155">
        <v>310</v>
      </c>
      <c r="G130" s="156"/>
      <c r="H130" s="157">
        <f>G130*E130</f>
        <v>0</v>
      </c>
      <c r="I130" s="157">
        <f>F130*G130</f>
        <v>0</v>
      </c>
    </row>
    <row r="131" spans="1:9" ht="24.75" customHeight="1" x14ac:dyDescent="0.25">
      <c r="A131" s="152" t="s">
        <v>215</v>
      </c>
      <c r="B131" s="79">
        <v>4</v>
      </c>
      <c r="C131" s="79" t="s">
        <v>30</v>
      </c>
      <c r="D131" s="114" t="s">
        <v>232</v>
      </c>
      <c r="E131" s="158">
        <v>250</v>
      </c>
      <c r="F131" s="158">
        <v>310</v>
      </c>
      <c r="G131" s="159"/>
      <c r="H131" s="160">
        <f>G131*E131</f>
        <v>0</v>
      </c>
      <c r="I131" s="160">
        <f>F131*G131</f>
        <v>0</v>
      </c>
    </row>
    <row r="132" spans="1:9" ht="24.75" customHeight="1" x14ac:dyDescent="0.25">
      <c r="A132" s="153" t="s">
        <v>220</v>
      </c>
      <c r="B132" s="56">
        <v>4</v>
      </c>
      <c r="C132" s="56" t="s">
        <v>30</v>
      </c>
      <c r="D132" s="154" t="s">
        <v>233</v>
      </c>
      <c r="E132" s="155">
        <v>250</v>
      </c>
      <c r="F132" s="155">
        <v>310</v>
      </c>
      <c r="G132" s="156"/>
      <c r="H132" s="157">
        <f t="shared" ref="H132:H145" si="12">G132*E132</f>
        <v>0</v>
      </c>
      <c r="I132" s="157">
        <f t="shared" ref="I132:I145" si="13">F132*G132</f>
        <v>0</v>
      </c>
    </row>
    <row r="133" spans="1:9" ht="24.75" customHeight="1" x14ac:dyDescent="0.25">
      <c r="A133" s="152" t="s">
        <v>259</v>
      </c>
      <c r="B133" s="79">
        <v>9</v>
      </c>
      <c r="C133" s="79" t="s">
        <v>30</v>
      </c>
      <c r="D133" s="114" t="s">
        <v>260</v>
      </c>
      <c r="E133" s="158">
        <v>900</v>
      </c>
      <c r="F133" s="158">
        <v>1125</v>
      </c>
      <c r="G133" s="159"/>
      <c r="H133" s="160">
        <f t="shared" si="12"/>
        <v>0</v>
      </c>
      <c r="I133" s="160">
        <f t="shared" si="13"/>
        <v>0</v>
      </c>
    </row>
    <row r="134" spans="1:9" ht="24.75" customHeight="1" x14ac:dyDescent="0.25">
      <c r="A134" s="153" t="s">
        <v>261</v>
      </c>
      <c r="B134" s="56">
        <v>8</v>
      </c>
      <c r="C134" s="56" t="s">
        <v>30</v>
      </c>
      <c r="D134" s="154" t="s">
        <v>262</v>
      </c>
      <c r="E134" s="155">
        <v>450</v>
      </c>
      <c r="F134" s="155">
        <v>550</v>
      </c>
      <c r="G134" s="156"/>
      <c r="H134" s="157">
        <f t="shared" si="12"/>
        <v>0</v>
      </c>
      <c r="I134" s="157">
        <f t="shared" si="13"/>
        <v>0</v>
      </c>
    </row>
    <row r="135" spans="1:9" ht="24.75" customHeight="1" x14ac:dyDescent="0.25">
      <c r="A135" s="152" t="s">
        <v>246</v>
      </c>
      <c r="B135" s="79">
        <v>8</v>
      </c>
      <c r="C135" s="79" t="s">
        <v>30</v>
      </c>
      <c r="D135" s="114" t="s">
        <v>247</v>
      </c>
      <c r="E135" s="158">
        <v>1000</v>
      </c>
      <c r="F135" s="158">
        <v>1300</v>
      </c>
      <c r="G135" s="159"/>
      <c r="H135" s="160">
        <f t="shared" si="12"/>
        <v>0</v>
      </c>
      <c r="I135" s="160">
        <f t="shared" si="13"/>
        <v>0</v>
      </c>
    </row>
    <row r="136" spans="1:9" ht="24.75" customHeight="1" x14ac:dyDescent="0.25">
      <c r="A136" s="153" t="s">
        <v>181</v>
      </c>
      <c r="B136" s="56">
        <v>8</v>
      </c>
      <c r="C136" s="56" t="s">
        <v>30</v>
      </c>
      <c r="D136" s="154" t="s">
        <v>297</v>
      </c>
      <c r="E136" s="155">
        <v>400</v>
      </c>
      <c r="F136" s="155">
        <v>500</v>
      </c>
      <c r="G136" s="156"/>
      <c r="H136" s="157">
        <f t="shared" si="12"/>
        <v>0</v>
      </c>
      <c r="I136" s="157">
        <f t="shared" si="13"/>
        <v>0</v>
      </c>
    </row>
    <row r="137" spans="1:9" ht="24.75" customHeight="1" x14ac:dyDescent="0.25">
      <c r="A137" s="152" t="s">
        <v>295</v>
      </c>
      <c r="B137" s="79">
        <v>8</v>
      </c>
      <c r="C137" s="79" t="s">
        <v>30</v>
      </c>
      <c r="D137" s="114" t="s">
        <v>296</v>
      </c>
      <c r="E137" s="158">
        <v>450</v>
      </c>
      <c r="F137" s="158">
        <v>550</v>
      </c>
      <c r="G137" s="159"/>
      <c r="H137" s="160">
        <f t="shared" si="12"/>
        <v>0</v>
      </c>
      <c r="I137" s="160">
        <f t="shared" si="13"/>
        <v>0</v>
      </c>
    </row>
    <row r="138" spans="1:9" ht="24.75" customHeight="1" x14ac:dyDescent="0.25">
      <c r="A138" s="153" t="s">
        <v>186</v>
      </c>
      <c r="B138" s="56">
        <v>4</v>
      </c>
      <c r="C138" s="56" t="s">
        <v>30</v>
      </c>
      <c r="D138" s="154" t="s">
        <v>155</v>
      </c>
      <c r="E138" s="155">
        <v>350</v>
      </c>
      <c r="F138" s="155">
        <v>450</v>
      </c>
      <c r="G138" s="156"/>
      <c r="H138" s="157">
        <f t="shared" si="12"/>
        <v>0</v>
      </c>
      <c r="I138" s="157">
        <f t="shared" si="13"/>
        <v>0</v>
      </c>
    </row>
    <row r="139" spans="1:9" ht="24.75" customHeight="1" x14ac:dyDescent="0.25">
      <c r="A139" s="152" t="s">
        <v>188</v>
      </c>
      <c r="B139" s="79">
        <v>8</v>
      </c>
      <c r="C139" s="79" t="s">
        <v>51</v>
      </c>
      <c r="D139" s="114" t="s">
        <v>224</v>
      </c>
      <c r="E139" s="158">
        <v>500</v>
      </c>
      <c r="F139" s="158">
        <v>600</v>
      </c>
      <c r="G139" s="159"/>
      <c r="H139" s="160">
        <f t="shared" si="12"/>
        <v>0</v>
      </c>
      <c r="I139" s="160">
        <f t="shared" si="13"/>
        <v>0</v>
      </c>
    </row>
    <row r="140" spans="1:9" ht="24.75" customHeight="1" x14ac:dyDescent="0.25">
      <c r="A140" s="153" t="s">
        <v>189</v>
      </c>
      <c r="B140" s="56">
        <v>8</v>
      </c>
      <c r="C140" s="56" t="s">
        <v>52</v>
      </c>
      <c r="D140" s="154" t="s">
        <v>230</v>
      </c>
      <c r="E140" s="155">
        <v>500</v>
      </c>
      <c r="F140" s="155">
        <v>600</v>
      </c>
      <c r="G140" s="156"/>
      <c r="H140" s="157">
        <f t="shared" si="12"/>
        <v>0</v>
      </c>
      <c r="I140" s="157">
        <f t="shared" si="13"/>
        <v>0</v>
      </c>
    </row>
    <row r="141" spans="1:9" ht="24.75" customHeight="1" x14ac:dyDescent="0.25">
      <c r="A141" s="152" t="s">
        <v>185</v>
      </c>
      <c r="B141" s="79">
        <v>24</v>
      </c>
      <c r="C141" s="79" t="s">
        <v>30</v>
      </c>
      <c r="D141" s="114" t="s">
        <v>231</v>
      </c>
      <c r="E141" s="158">
        <v>1500</v>
      </c>
      <c r="F141" s="158">
        <v>1700</v>
      </c>
      <c r="G141" s="159"/>
      <c r="H141" s="160">
        <f t="shared" si="12"/>
        <v>0</v>
      </c>
      <c r="I141" s="160">
        <f t="shared" si="13"/>
        <v>0</v>
      </c>
    </row>
    <row r="142" spans="1:9" ht="24.75" customHeight="1" x14ac:dyDescent="0.25">
      <c r="A142" s="153" t="s">
        <v>252</v>
      </c>
      <c r="B142" s="56">
        <v>7</v>
      </c>
      <c r="C142" s="56" t="s">
        <v>30</v>
      </c>
      <c r="D142" s="154" t="s">
        <v>301</v>
      </c>
      <c r="E142" s="155">
        <v>800</v>
      </c>
      <c r="F142" s="155">
        <v>1000</v>
      </c>
      <c r="G142" s="156"/>
      <c r="H142" s="157">
        <f t="shared" si="12"/>
        <v>0</v>
      </c>
      <c r="I142" s="157">
        <f t="shared" si="13"/>
        <v>0</v>
      </c>
    </row>
    <row r="143" spans="1:9" ht="24.75" customHeight="1" x14ac:dyDescent="0.25">
      <c r="A143" s="152" t="s">
        <v>184</v>
      </c>
      <c r="B143" s="79">
        <v>24</v>
      </c>
      <c r="C143" s="79" t="s">
        <v>30</v>
      </c>
      <c r="D143" s="114" t="s">
        <v>223</v>
      </c>
      <c r="E143" s="158">
        <v>900</v>
      </c>
      <c r="F143" s="158">
        <v>1100</v>
      </c>
      <c r="G143" s="159"/>
      <c r="H143" s="160">
        <f t="shared" si="12"/>
        <v>0</v>
      </c>
      <c r="I143" s="160">
        <f t="shared" si="13"/>
        <v>0</v>
      </c>
    </row>
    <row r="144" spans="1:9" ht="24.75" customHeight="1" x14ac:dyDescent="0.25">
      <c r="A144" s="148" t="s">
        <v>219</v>
      </c>
      <c r="B144" s="56">
        <v>16</v>
      </c>
      <c r="C144" s="56" t="s">
        <v>52</v>
      </c>
      <c r="D144" s="154" t="s">
        <v>305</v>
      </c>
      <c r="E144" s="155"/>
      <c r="F144" s="155"/>
      <c r="G144" s="156"/>
      <c r="H144" s="157">
        <f t="shared" si="12"/>
        <v>0</v>
      </c>
      <c r="I144" s="157">
        <f t="shared" si="13"/>
        <v>0</v>
      </c>
    </row>
    <row r="145" spans="1:253" ht="24.75" customHeight="1" x14ac:dyDescent="0.25">
      <c r="A145" s="147" t="s">
        <v>214</v>
      </c>
      <c r="B145" s="79">
        <v>16</v>
      </c>
      <c r="C145" s="79" t="s">
        <v>30</v>
      </c>
      <c r="D145" s="114" t="s">
        <v>305</v>
      </c>
      <c r="E145" s="158"/>
      <c r="F145" s="158"/>
      <c r="G145" s="159"/>
      <c r="H145" s="160">
        <f t="shared" si="12"/>
        <v>0</v>
      </c>
      <c r="I145" s="160">
        <f t="shared" si="13"/>
        <v>0</v>
      </c>
    </row>
    <row r="146" spans="1:253" x14ac:dyDescent="0.25">
      <c r="A146" s="355" t="s">
        <v>73</v>
      </c>
      <c r="B146" s="356"/>
      <c r="C146" s="356"/>
      <c r="D146" s="356"/>
      <c r="E146" s="356"/>
      <c r="F146" s="356"/>
      <c r="G146" s="356"/>
      <c r="H146" s="356"/>
      <c r="I146" s="357"/>
    </row>
    <row r="147" spans="1:253" ht="24.75" customHeight="1" x14ac:dyDescent="0.25">
      <c r="A147" s="283" t="s">
        <v>299</v>
      </c>
      <c r="B147" s="250">
        <v>20</v>
      </c>
      <c r="C147" s="258" t="s">
        <v>187</v>
      </c>
      <c r="D147" s="260" t="s">
        <v>300</v>
      </c>
      <c r="E147" s="251">
        <v>1150</v>
      </c>
      <c r="F147" s="251">
        <v>1600</v>
      </c>
      <c r="G147" s="252"/>
      <c r="H147" s="253">
        <f>E147*G147</f>
        <v>0</v>
      </c>
      <c r="I147" s="253">
        <f>F147*H147</f>
        <v>0</v>
      </c>
    </row>
    <row r="148" spans="1:253" x14ac:dyDescent="0.25">
      <c r="A148" s="152"/>
      <c r="B148" s="79"/>
      <c r="C148" s="79"/>
      <c r="D148" s="114"/>
      <c r="E148" s="44"/>
      <c r="F148" s="44"/>
      <c r="G148" s="45"/>
      <c r="H148" s="61"/>
      <c r="I148" s="61"/>
    </row>
    <row r="149" spans="1:253" ht="18" customHeight="1" x14ac:dyDescent="0.25">
      <c r="A149" s="358" t="s">
        <v>74</v>
      </c>
      <c r="B149" s="358"/>
      <c r="C149" s="358"/>
      <c r="D149" s="358"/>
      <c r="E149" s="358"/>
      <c r="F149" s="358"/>
      <c r="G149" s="143">
        <f>SUM(G136:G145)</f>
        <v>0</v>
      </c>
      <c r="H149" s="144">
        <f>SUM(H130:H145)+H147</f>
        <v>0</v>
      </c>
      <c r="I149" s="144">
        <f>SUM(I130:I145)+I147</f>
        <v>0</v>
      </c>
    </row>
    <row r="150" spans="1:253" s="65" customFormat="1" x14ac:dyDescent="0.25">
      <c r="A150" s="14"/>
      <c r="B150" s="14"/>
      <c r="C150" s="14"/>
      <c r="D150" s="98"/>
      <c r="E150" s="14"/>
      <c r="F150" s="14"/>
      <c r="G150" s="16"/>
      <c r="H150" s="11"/>
      <c r="I150" s="11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  <c r="IS150" s="18"/>
    </row>
    <row r="151" spans="1:253" s="279" customFormat="1" ht="21.95" customHeight="1" x14ac:dyDescent="0.25">
      <c r="A151" s="359" t="s">
        <v>314</v>
      </c>
      <c r="B151" s="359"/>
      <c r="C151" s="359"/>
      <c r="D151" s="359"/>
      <c r="E151" s="359"/>
      <c r="F151" s="359"/>
      <c r="G151" s="359"/>
      <c r="H151" s="359"/>
      <c r="I151" s="360"/>
    </row>
    <row r="152" spans="1:253" ht="30" x14ac:dyDescent="0.25">
      <c r="A152" s="276" t="s">
        <v>0</v>
      </c>
      <c r="B152" s="255" t="s">
        <v>1</v>
      </c>
      <c r="C152" s="255" t="s">
        <v>2</v>
      </c>
      <c r="D152" s="256" t="s">
        <v>3</v>
      </c>
      <c r="E152" s="255" t="s">
        <v>4</v>
      </c>
      <c r="F152" s="255" t="s">
        <v>5</v>
      </c>
      <c r="G152" s="257" t="s">
        <v>6</v>
      </c>
      <c r="H152" s="255" t="s">
        <v>7</v>
      </c>
      <c r="I152" s="255" t="s">
        <v>8</v>
      </c>
      <c r="N152" s="65"/>
    </row>
    <row r="153" spans="1:253" ht="23.25" customHeight="1" x14ac:dyDescent="0.25">
      <c r="A153" s="285" t="s">
        <v>151</v>
      </c>
      <c r="B153" s="259">
        <v>9</v>
      </c>
      <c r="C153" s="258" t="s">
        <v>30</v>
      </c>
      <c r="D153" s="260" t="s">
        <v>325</v>
      </c>
      <c r="E153" s="251">
        <v>460</v>
      </c>
      <c r="F153" s="251">
        <v>575</v>
      </c>
      <c r="G153" s="252"/>
      <c r="H153" s="293">
        <v>0</v>
      </c>
      <c r="I153" s="293">
        <v>0</v>
      </c>
    </row>
    <row r="154" spans="1:253" ht="23.25" customHeight="1" x14ac:dyDescent="0.25">
      <c r="A154" s="284" t="s">
        <v>152</v>
      </c>
      <c r="B154" s="262">
        <v>9</v>
      </c>
      <c r="C154" s="261" t="s">
        <v>30</v>
      </c>
      <c r="D154" s="262" t="s">
        <v>326</v>
      </c>
      <c r="E154" s="263">
        <v>460</v>
      </c>
      <c r="F154" s="263">
        <v>575</v>
      </c>
      <c r="G154" s="264"/>
      <c r="H154" s="265">
        <v>0</v>
      </c>
      <c r="I154" s="265">
        <v>0</v>
      </c>
    </row>
    <row r="155" spans="1:253" s="254" customFormat="1" ht="23.25" customHeight="1" x14ac:dyDescent="0.25">
      <c r="A155" s="285" t="s">
        <v>307</v>
      </c>
      <c r="B155" s="259">
        <v>6</v>
      </c>
      <c r="C155" s="258" t="s">
        <v>30</v>
      </c>
      <c r="D155" s="260" t="s">
        <v>308</v>
      </c>
      <c r="E155" s="251">
        <v>400</v>
      </c>
      <c r="F155" s="251">
        <v>500</v>
      </c>
      <c r="G155" s="252"/>
      <c r="H155" s="293">
        <v>0</v>
      </c>
      <c r="I155" s="293">
        <v>0</v>
      </c>
    </row>
    <row r="156" spans="1:253" ht="23.25" customHeight="1" x14ac:dyDescent="0.25">
      <c r="A156" s="284" t="s">
        <v>309</v>
      </c>
      <c r="B156" s="262">
        <v>8</v>
      </c>
      <c r="C156" s="261" t="s">
        <v>30</v>
      </c>
      <c r="D156" s="262" t="s">
        <v>310</v>
      </c>
      <c r="E156" s="263">
        <v>450</v>
      </c>
      <c r="F156" s="263">
        <v>550</v>
      </c>
      <c r="G156" s="264"/>
      <c r="H156" s="265">
        <v>0</v>
      </c>
      <c r="I156" s="265">
        <v>0</v>
      </c>
    </row>
    <row r="157" spans="1:253" ht="23.25" customHeight="1" x14ac:dyDescent="0.25">
      <c r="A157" s="286" t="s">
        <v>151</v>
      </c>
      <c r="B157" s="259">
        <v>9</v>
      </c>
      <c r="C157" s="258" t="s">
        <v>30</v>
      </c>
      <c r="D157" s="260" t="s">
        <v>248</v>
      </c>
      <c r="E157" s="251">
        <v>460</v>
      </c>
      <c r="F157" s="251">
        <v>575</v>
      </c>
      <c r="G157" s="252"/>
      <c r="H157" s="293">
        <v>0</v>
      </c>
      <c r="I157" s="293">
        <v>0</v>
      </c>
    </row>
    <row r="158" spans="1:253" ht="23.25" customHeight="1" x14ac:dyDescent="0.25">
      <c r="A158" s="287" t="s">
        <v>152</v>
      </c>
      <c r="B158" s="262">
        <v>9</v>
      </c>
      <c r="C158" s="261" t="s">
        <v>30</v>
      </c>
      <c r="D158" s="262" t="s">
        <v>249</v>
      </c>
      <c r="E158" s="263">
        <v>460</v>
      </c>
      <c r="F158" s="263">
        <v>575</v>
      </c>
      <c r="G158" s="264"/>
      <c r="H158" s="265">
        <v>0</v>
      </c>
      <c r="I158" s="265">
        <v>0</v>
      </c>
    </row>
    <row r="159" spans="1:253" ht="23.25" customHeight="1" x14ac:dyDescent="0.25">
      <c r="A159" s="285" t="s">
        <v>149</v>
      </c>
      <c r="B159" s="259">
        <v>40</v>
      </c>
      <c r="C159" s="258" t="s">
        <v>30</v>
      </c>
      <c r="D159" s="260" t="s">
        <v>150</v>
      </c>
      <c r="E159" s="251">
        <v>2350</v>
      </c>
      <c r="F159" s="251">
        <v>2650</v>
      </c>
      <c r="G159" s="252"/>
      <c r="H159" s="293">
        <v>0</v>
      </c>
      <c r="I159" s="293">
        <v>0</v>
      </c>
    </row>
    <row r="160" spans="1:253" ht="23.25" customHeight="1" x14ac:dyDescent="0.25">
      <c r="A160" s="287" t="s">
        <v>335</v>
      </c>
      <c r="B160" s="262">
        <v>8</v>
      </c>
      <c r="C160" s="261" t="s">
        <v>30</v>
      </c>
      <c r="D160" s="262" t="s">
        <v>305</v>
      </c>
      <c r="E160" s="263"/>
      <c r="F160" s="263"/>
      <c r="G160" s="264"/>
      <c r="H160" s="265">
        <v>0</v>
      </c>
      <c r="I160" s="265">
        <v>0</v>
      </c>
    </row>
    <row r="161" spans="1:253" x14ac:dyDescent="0.25">
      <c r="A161" s="361" t="s">
        <v>26</v>
      </c>
      <c r="B161" s="362"/>
      <c r="C161" s="362"/>
      <c r="D161" s="362"/>
      <c r="E161" s="362"/>
      <c r="F161" s="362"/>
      <c r="G161" s="362"/>
      <c r="H161" s="362"/>
      <c r="I161" s="363"/>
    </row>
    <row r="162" spans="1:253" ht="31.5" customHeight="1" x14ac:dyDescent="0.25">
      <c r="A162" s="292" t="s">
        <v>153</v>
      </c>
      <c r="B162" s="262">
        <v>18</v>
      </c>
      <c r="C162" s="290" t="s">
        <v>30</v>
      </c>
      <c r="D162" s="291" t="s">
        <v>327</v>
      </c>
      <c r="E162" s="263">
        <v>920</v>
      </c>
      <c r="F162" s="263">
        <v>1150</v>
      </c>
      <c r="G162" s="264"/>
      <c r="H162" s="265">
        <f>G162*E162</f>
        <v>0</v>
      </c>
      <c r="I162" s="265">
        <f>G162*F162</f>
        <v>0</v>
      </c>
    </row>
    <row r="163" spans="1:253" ht="26.25" customHeight="1" x14ac:dyDescent="0.25">
      <c r="A163" s="289" t="s">
        <v>153</v>
      </c>
      <c r="B163" s="262">
        <v>18</v>
      </c>
      <c r="C163" s="290" t="s">
        <v>30</v>
      </c>
      <c r="D163" s="291" t="s">
        <v>298</v>
      </c>
      <c r="E163" s="263">
        <v>920</v>
      </c>
      <c r="F163" s="263">
        <v>1150</v>
      </c>
      <c r="G163" s="264"/>
      <c r="H163" s="265">
        <f>G163*E163</f>
        <v>0</v>
      </c>
      <c r="I163" s="265">
        <f>G163*F163</f>
        <v>0</v>
      </c>
    </row>
    <row r="164" spans="1:253" ht="14.25" customHeight="1" x14ac:dyDescent="0.25">
      <c r="A164" s="120"/>
      <c r="B164" s="46"/>
      <c r="C164" s="46"/>
      <c r="D164" s="234"/>
      <c r="E164" s="235"/>
      <c r="F164" s="235"/>
      <c r="G164" s="236"/>
      <c r="H164" s="237"/>
      <c r="I164" s="237"/>
    </row>
    <row r="165" spans="1:253" ht="18" customHeight="1" x14ac:dyDescent="0.25">
      <c r="A165" s="364" t="s">
        <v>27</v>
      </c>
      <c r="B165" s="365"/>
      <c r="C165" s="365"/>
      <c r="D165" s="365"/>
      <c r="E165" s="365"/>
      <c r="F165" s="365"/>
      <c r="G165" s="91" cm="1">
        <f t="array" ref="G165">SUM(G153:G160+G163)</f>
        <v>0</v>
      </c>
      <c r="H165" s="246" cm="1">
        <f t="array" ref="H165">SUM(H153:H160+H163)</f>
        <v>0</v>
      </c>
      <c r="I165" s="246" cm="1">
        <f t="array" ref="I165">SUM(I153:I160+I163)</f>
        <v>0</v>
      </c>
    </row>
    <row r="166" spans="1:253" s="65" customFormat="1" x14ac:dyDescent="0.25">
      <c r="A166" s="80"/>
      <c r="B166" s="80"/>
      <c r="C166" s="80"/>
      <c r="D166" s="115"/>
      <c r="E166" s="80"/>
      <c r="F166" s="243"/>
      <c r="G166" s="244"/>
      <c r="H166" s="245"/>
      <c r="I166" s="245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</row>
    <row r="167" spans="1:253" s="65" customFormat="1" x14ac:dyDescent="0.25">
      <c r="A167" s="80"/>
      <c r="B167" s="80"/>
      <c r="C167" s="80"/>
      <c r="D167" s="115"/>
      <c r="E167" s="80"/>
      <c r="F167" s="80"/>
      <c r="G167" s="15"/>
      <c r="H167" s="10"/>
      <c r="I167" s="10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  <c r="IS167" s="18"/>
    </row>
    <row r="168" spans="1:253" s="279" customFormat="1" ht="21.95" customHeight="1" x14ac:dyDescent="0.25">
      <c r="A168" s="344" t="s">
        <v>328</v>
      </c>
      <c r="B168" s="345"/>
      <c r="C168" s="345"/>
      <c r="D168" s="345"/>
      <c r="E168" s="345"/>
      <c r="F168" s="345"/>
      <c r="G168" s="345"/>
      <c r="H168" s="345"/>
      <c r="I168" s="346"/>
    </row>
    <row r="169" spans="1:253" ht="36" customHeight="1" x14ac:dyDescent="0.25">
      <c r="A169" s="277" t="s">
        <v>0</v>
      </c>
      <c r="B169" s="47" t="s">
        <v>1</v>
      </c>
      <c r="C169" s="47" t="s">
        <v>2</v>
      </c>
      <c r="D169" s="116" t="s">
        <v>3</v>
      </c>
      <c r="E169" s="47" t="s">
        <v>4</v>
      </c>
      <c r="F169" s="47" t="s">
        <v>5</v>
      </c>
      <c r="G169" s="48" t="s">
        <v>6</v>
      </c>
      <c r="H169" s="47" t="s">
        <v>7</v>
      </c>
      <c r="I169" s="47" t="s">
        <v>8</v>
      </c>
    </row>
    <row r="170" spans="1:253" ht="24" customHeight="1" x14ac:dyDescent="0.25">
      <c r="A170" s="238" t="s">
        <v>88</v>
      </c>
      <c r="B170" s="81">
        <v>8</v>
      </c>
      <c r="C170" s="81" t="s">
        <v>30</v>
      </c>
      <c r="D170" s="117" t="s">
        <v>302</v>
      </c>
      <c r="E170" s="49">
        <v>800</v>
      </c>
      <c r="F170" s="49">
        <v>1100</v>
      </c>
      <c r="G170" s="50"/>
      <c r="H170" s="62">
        <f>E170*G170</f>
        <v>0</v>
      </c>
      <c r="I170" s="62">
        <f>F170*G170</f>
        <v>0</v>
      </c>
    </row>
    <row r="171" spans="1:253" ht="24" customHeight="1" x14ac:dyDescent="0.25">
      <c r="A171" s="239" t="s">
        <v>89</v>
      </c>
      <c r="B171" s="82">
        <v>8</v>
      </c>
      <c r="C171" s="82" t="s">
        <v>30</v>
      </c>
      <c r="D171" s="118" t="s">
        <v>303</v>
      </c>
      <c r="E171" s="51">
        <v>800</v>
      </c>
      <c r="F171" s="51">
        <v>1100</v>
      </c>
      <c r="G171" s="52"/>
      <c r="H171" s="63">
        <f>G171*E171</f>
        <v>0</v>
      </c>
      <c r="I171" s="63">
        <f>G171*F171</f>
        <v>0</v>
      </c>
    </row>
    <row r="172" spans="1:253" ht="24" customHeight="1" x14ac:dyDescent="0.25">
      <c r="A172" s="238" t="s">
        <v>227</v>
      </c>
      <c r="B172" s="81">
        <v>16</v>
      </c>
      <c r="C172" s="81" t="s">
        <v>30</v>
      </c>
      <c r="D172" s="117" t="s">
        <v>164</v>
      </c>
      <c r="E172" s="49">
        <v>1200</v>
      </c>
      <c r="F172" s="49">
        <v>1500</v>
      </c>
      <c r="G172" s="50"/>
      <c r="H172" s="62">
        <f t="shared" ref="H172" si="14">E172*G172</f>
        <v>0</v>
      </c>
      <c r="I172" s="62">
        <f t="shared" ref="I172" si="15">F172*G172</f>
        <v>0</v>
      </c>
    </row>
    <row r="173" spans="1:253" ht="24" customHeight="1" x14ac:dyDescent="0.25">
      <c r="A173" s="239" t="s">
        <v>228</v>
      </c>
      <c r="B173" s="82">
        <v>8</v>
      </c>
      <c r="C173" s="82" t="s">
        <v>30</v>
      </c>
      <c r="D173" s="118" t="s">
        <v>169</v>
      </c>
      <c r="E173" s="51">
        <v>380</v>
      </c>
      <c r="F173" s="51">
        <v>475</v>
      </c>
      <c r="G173" s="52"/>
      <c r="H173" s="63">
        <f t="shared" ref="H173" si="16">G173*E173</f>
        <v>0</v>
      </c>
      <c r="I173" s="63">
        <f t="shared" ref="I173" si="17">G173*F173</f>
        <v>0</v>
      </c>
    </row>
    <row r="174" spans="1:253" ht="24" customHeight="1" x14ac:dyDescent="0.25">
      <c r="A174" s="238" t="s">
        <v>90</v>
      </c>
      <c r="B174" s="81">
        <v>16</v>
      </c>
      <c r="C174" s="81" t="s">
        <v>30</v>
      </c>
      <c r="D174" s="117" t="s">
        <v>91</v>
      </c>
      <c r="E174" s="49">
        <v>950</v>
      </c>
      <c r="F174" s="49">
        <v>1200</v>
      </c>
      <c r="G174" s="50"/>
      <c r="H174" s="62">
        <f t="shared" ref="H174" si="18">E174*G174</f>
        <v>0</v>
      </c>
      <c r="I174" s="62">
        <f t="shared" ref="I174" si="19">F174*G174</f>
        <v>0</v>
      </c>
    </row>
    <row r="175" spans="1:253" ht="24" customHeight="1" x14ac:dyDescent="0.25">
      <c r="A175" s="239" t="s">
        <v>234</v>
      </c>
      <c r="B175" s="82">
        <v>14</v>
      </c>
      <c r="C175" s="82" t="s">
        <v>52</v>
      </c>
      <c r="D175" s="118" t="s">
        <v>170</v>
      </c>
      <c r="E175" s="51">
        <v>580</v>
      </c>
      <c r="F175" s="51">
        <v>725</v>
      </c>
      <c r="G175" s="52"/>
      <c r="H175" s="63">
        <f t="shared" ref="H175" si="20">G175*E175</f>
        <v>0</v>
      </c>
      <c r="I175" s="63">
        <f t="shared" ref="I175" si="21">G175*F175</f>
        <v>0</v>
      </c>
    </row>
    <row r="176" spans="1:253" ht="24" customHeight="1" x14ac:dyDescent="0.25">
      <c r="A176" s="238" t="s">
        <v>333</v>
      </c>
      <c r="B176" s="81">
        <v>8</v>
      </c>
      <c r="C176" s="81" t="s">
        <v>30</v>
      </c>
      <c r="D176" s="149" t="s">
        <v>226</v>
      </c>
      <c r="E176" s="49">
        <v>380</v>
      </c>
      <c r="F176" s="49">
        <v>475</v>
      </c>
      <c r="G176" s="50"/>
      <c r="H176" s="62">
        <f t="shared" ref="H176" si="22">E176*G176</f>
        <v>0</v>
      </c>
      <c r="I176" s="62">
        <f t="shared" ref="I176" si="23">F176*G176</f>
        <v>0</v>
      </c>
    </row>
    <row r="177" spans="1:253" ht="24" customHeight="1" x14ac:dyDescent="0.25">
      <c r="A177" s="288" t="s">
        <v>167</v>
      </c>
      <c r="B177" s="82">
        <v>21</v>
      </c>
      <c r="C177" s="82" t="s">
        <v>52</v>
      </c>
      <c r="D177" s="118" t="s">
        <v>168</v>
      </c>
      <c r="E177" s="51">
        <v>780</v>
      </c>
      <c r="F177" s="51">
        <v>975</v>
      </c>
      <c r="G177" s="52"/>
      <c r="H177" s="63">
        <f t="shared" ref="H177" si="24">G177*E177</f>
        <v>0</v>
      </c>
      <c r="I177" s="63">
        <f t="shared" ref="I177" si="25">G177*F177</f>
        <v>0</v>
      </c>
    </row>
    <row r="178" spans="1:253" ht="24" customHeight="1" x14ac:dyDescent="0.25">
      <c r="A178" s="238" t="s">
        <v>75</v>
      </c>
      <c r="B178" s="81">
        <v>16</v>
      </c>
      <c r="C178" s="81" t="s">
        <v>30</v>
      </c>
      <c r="D178" s="117" t="s">
        <v>163</v>
      </c>
      <c r="E178" s="49">
        <v>1200</v>
      </c>
      <c r="F178" s="49">
        <v>1500</v>
      </c>
      <c r="G178" s="50"/>
      <c r="H178" s="62">
        <f t="shared" ref="H178" si="26">E178*G178</f>
        <v>0</v>
      </c>
      <c r="I178" s="62">
        <f t="shared" ref="I178" si="27">F178*G178</f>
        <v>0</v>
      </c>
    </row>
    <row r="179" spans="1:253" ht="24" customHeight="1" x14ac:dyDescent="0.25">
      <c r="A179" s="239" t="s">
        <v>162</v>
      </c>
      <c r="B179" s="82">
        <v>16</v>
      </c>
      <c r="C179" s="82" t="s">
        <v>30</v>
      </c>
      <c r="D179" s="118" t="s">
        <v>171</v>
      </c>
      <c r="E179" s="51">
        <v>1200</v>
      </c>
      <c r="F179" s="51">
        <v>1500</v>
      </c>
      <c r="G179" s="52"/>
      <c r="H179" s="63">
        <f t="shared" ref="H179" si="28">G179*E179</f>
        <v>0</v>
      </c>
      <c r="I179" s="63">
        <f t="shared" ref="I179" si="29">G179*F179</f>
        <v>0</v>
      </c>
    </row>
    <row r="180" spans="1:253" ht="24" customHeight="1" x14ac:dyDescent="0.25">
      <c r="A180" s="238" t="s">
        <v>225</v>
      </c>
      <c r="B180" s="81">
        <v>8</v>
      </c>
      <c r="C180" s="81" t="s">
        <v>30</v>
      </c>
      <c r="D180" s="117" t="s">
        <v>172</v>
      </c>
      <c r="E180" s="49">
        <v>380</v>
      </c>
      <c r="F180" s="49">
        <v>475</v>
      </c>
      <c r="G180" s="50"/>
      <c r="H180" s="62">
        <f t="shared" ref="H180" si="30">E180*G180</f>
        <v>0</v>
      </c>
      <c r="I180" s="62">
        <f t="shared" ref="I180" si="31">F180*G180</f>
        <v>0</v>
      </c>
    </row>
    <row r="181" spans="1:253" ht="24" customHeight="1" x14ac:dyDescent="0.25">
      <c r="A181" s="239" t="s">
        <v>165</v>
      </c>
      <c r="B181" s="82">
        <v>14</v>
      </c>
      <c r="C181" s="82" t="s">
        <v>52</v>
      </c>
      <c r="D181" s="118" t="s">
        <v>166</v>
      </c>
      <c r="E181" s="51">
        <v>800</v>
      </c>
      <c r="F181" s="51">
        <v>1000</v>
      </c>
      <c r="G181" s="52"/>
      <c r="H181" s="63">
        <f t="shared" ref="H181" si="32">G181*E181</f>
        <v>0</v>
      </c>
      <c r="I181" s="63">
        <f t="shared" ref="I181" si="33">G181*F181</f>
        <v>0</v>
      </c>
    </row>
    <row r="182" spans="1:253" ht="24" customHeight="1" x14ac:dyDescent="0.25">
      <c r="A182" s="238" t="s">
        <v>161</v>
      </c>
      <c r="B182" s="81">
        <v>12</v>
      </c>
      <c r="C182" s="81" t="s">
        <v>30</v>
      </c>
      <c r="D182" s="117" t="s">
        <v>173</v>
      </c>
      <c r="E182" s="49">
        <v>900</v>
      </c>
      <c r="F182" s="49">
        <v>1125</v>
      </c>
      <c r="G182" s="50"/>
      <c r="H182" s="62">
        <f t="shared" ref="H182" si="34">E182*G182</f>
        <v>0</v>
      </c>
      <c r="I182" s="62">
        <f t="shared" ref="I182" si="35">F182*G182</f>
        <v>0</v>
      </c>
    </row>
    <row r="183" spans="1:253" ht="24" customHeight="1" x14ac:dyDescent="0.25">
      <c r="A183" s="122" t="s">
        <v>167</v>
      </c>
      <c r="B183" s="82">
        <v>21</v>
      </c>
      <c r="C183" s="82" t="s">
        <v>58</v>
      </c>
      <c r="D183" s="118" t="s">
        <v>174</v>
      </c>
      <c r="E183" s="51">
        <v>780</v>
      </c>
      <c r="F183" s="51">
        <v>975</v>
      </c>
      <c r="G183" s="52"/>
      <c r="H183" s="63">
        <f t="shared" ref="H183" si="36">G183*E183</f>
        <v>0</v>
      </c>
      <c r="I183" s="63">
        <f t="shared" ref="I183" si="37">G183*F183</f>
        <v>0</v>
      </c>
    </row>
    <row r="184" spans="1:253" ht="24" customHeight="1" x14ac:dyDescent="0.25">
      <c r="A184" s="238" t="s">
        <v>160</v>
      </c>
      <c r="B184" s="81">
        <v>16</v>
      </c>
      <c r="C184" s="81" t="s">
        <v>51</v>
      </c>
      <c r="D184" s="117" t="s">
        <v>304</v>
      </c>
      <c r="E184" s="49">
        <v>950</v>
      </c>
      <c r="F184" s="49">
        <v>1000</v>
      </c>
      <c r="G184" s="50"/>
      <c r="H184" s="62">
        <f t="shared" ref="H184" si="38">E184*G184</f>
        <v>0</v>
      </c>
      <c r="I184" s="62">
        <f t="shared" ref="I184" si="39">F184*G184</f>
        <v>0</v>
      </c>
    </row>
    <row r="185" spans="1:253" ht="24" customHeight="1" x14ac:dyDescent="0.25">
      <c r="A185" s="122" t="s">
        <v>165</v>
      </c>
      <c r="B185" s="82">
        <v>14</v>
      </c>
      <c r="C185" s="82" t="s">
        <v>77</v>
      </c>
      <c r="D185" s="118" t="s">
        <v>175</v>
      </c>
      <c r="E185" s="51">
        <v>800</v>
      </c>
      <c r="F185" s="51">
        <v>1000</v>
      </c>
      <c r="G185" s="52"/>
      <c r="H185" s="63">
        <f t="shared" ref="H185" si="40">G185*E185</f>
        <v>0</v>
      </c>
      <c r="I185" s="63">
        <f t="shared" ref="I185" si="41">G185*F185</f>
        <v>0</v>
      </c>
    </row>
    <row r="186" spans="1:253" ht="24" customHeight="1" x14ac:dyDescent="0.25">
      <c r="A186" s="121" t="s">
        <v>76</v>
      </c>
      <c r="B186" s="81">
        <v>8</v>
      </c>
      <c r="C186" s="81" t="s">
        <v>58</v>
      </c>
      <c r="D186" s="117" t="s">
        <v>176</v>
      </c>
      <c r="E186" s="49">
        <v>380</v>
      </c>
      <c r="F186" s="49">
        <v>475</v>
      </c>
      <c r="G186" s="50"/>
      <c r="H186" s="62">
        <f t="shared" ref="H186:H188" si="42">E186*G186</f>
        <v>0</v>
      </c>
      <c r="I186" s="62">
        <f t="shared" ref="I186" si="43">F186*G186</f>
        <v>0</v>
      </c>
    </row>
    <row r="187" spans="1:253" ht="16.5" customHeight="1" x14ac:dyDescent="0.25">
      <c r="A187" s="297" t="s">
        <v>330</v>
      </c>
      <c r="B187" s="298"/>
      <c r="C187" s="298"/>
      <c r="D187" s="298"/>
      <c r="E187" s="298"/>
      <c r="F187" s="298"/>
      <c r="G187" s="298"/>
      <c r="H187" s="298"/>
      <c r="I187" s="299"/>
    </row>
    <row r="188" spans="1:253" ht="27" customHeight="1" x14ac:dyDescent="0.25">
      <c r="A188" s="238" t="s">
        <v>331</v>
      </c>
      <c r="B188" s="81">
        <v>35</v>
      </c>
      <c r="C188" s="81" t="s">
        <v>52</v>
      </c>
      <c r="D188" s="117" t="s">
        <v>332</v>
      </c>
      <c r="E188" s="49">
        <v>1220</v>
      </c>
      <c r="F188" s="49">
        <v>1530</v>
      </c>
      <c r="G188" s="50"/>
      <c r="H188" s="62">
        <f t="shared" si="42"/>
        <v>0</v>
      </c>
      <c r="I188" s="62">
        <f t="shared" ref="I188" si="44">F188*G188</f>
        <v>0</v>
      </c>
    </row>
    <row r="189" spans="1:253" ht="18" customHeight="1" x14ac:dyDescent="0.25">
      <c r="A189" s="300" t="s">
        <v>329</v>
      </c>
      <c r="B189" s="301"/>
      <c r="C189" s="301"/>
      <c r="D189" s="301"/>
      <c r="E189" s="301"/>
      <c r="F189" s="302"/>
      <c r="G189" s="145">
        <f>SUM(G170:G187,)</f>
        <v>0</v>
      </c>
      <c r="H189" s="146">
        <f>SUM(H170:H187)</f>
        <v>0</v>
      </c>
      <c r="I189" s="146">
        <f>SUM(I170:I187)</f>
        <v>0</v>
      </c>
    </row>
    <row r="190" spans="1:253" x14ac:dyDescent="0.25">
      <c r="E190" s="18"/>
    </row>
    <row r="191" spans="1:253" ht="36" x14ac:dyDescent="0.25">
      <c r="A191" s="323" t="s">
        <v>32</v>
      </c>
      <c r="B191" s="324"/>
      <c r="C191" s="324"/>
      <c r="D191" s="324"/>
      <c r="E191" s="324"/>
      <c r="F191" s="325"/>
      <c r="G191" s="93">
        <f>G189+G165+G149+G126+G105+G68+G52+G35+G22</f>
        <v>0</v>
      </c>
      <c r="H191" s="93">
        <f>H189+H165+H149+H126+H105+H68+H52+H35+H22</f>
        <v>0</v>
      </c>
      <c r="I191" s="93">
        <f>I189+I165+I149+I126+I105+I68+I52+I35+I22</f>
        <v>0</v>
      </c>
    </row>
    <row r="192" spans="1:253" s="86" customFormat="1" x14ac:dyDescent="0.25">
      <c r="A192" s="84"/>
      <c r="B192" s="85"/>
      <c r="C192" s="85"/>
      <c r="D192" s="119"/>
      <c r="E192" s="85"/>
      <c r="F192" s="85"/>
      <c r="G192" s="17"/>
      <c r="H192" s="17"/>
      <c r="I192" s="17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  <c r="IG192" s="18"/>
      <c r="IH192" s="18"/>
      <c r="II192" s="18"/>
      <c r="IJ192" s="18"/>
      <c r="IK192" s="18"/>
      <c r="IL192" s="18"/>
      <c r="IM192" s="18"/>
      <c r="IN192" s="18"/>
      <c r="IO192" s="18"/>
      <c r="IP192" s="18"/>
      <c r="IQ192" s="18"/>
      <c r="IR192" s="18"/>
      <c r="IS192" s="18"/>
    </row>
    <row r="193" spans="1:230" x14ac:dyDescent="0.25">
      <c r="A193" s="308" t="s">
        <v>19</v>
      </c>
      <c r="B193" s="311" t="s">
        <v>20</v>
      </c>
      <c r="C193" s="312"/>
      <c r="D193" s="312"/>
      <c r="E193" s="312"/>
      <c r="F193" s="312"/>
      <c r="G193" s="312"/>
      <c r="H193" s="312"/>
      <c r="I193" s="313"/>
    </row>
    <row r="194" spans="1:230" x14ac:dyDescent="0.25">
      <c r="A194" s="309"/>
      <c r="B194" s="314" t="s">
        <v>21</v>
      </c>
      <c r="C194" s="315"/>
      <c r="D194" s="315"/>
      <c r="E194" s="315"/>
      <c r="F194" s="315"/>
      <c r="G194" s="315"/>
      <c r="H194" s="315"/>
      <c r="I194" s="316"/>
    </row>
    <row r="195" spans="1:230" x14ac:dyDescent="0.25">
      <c r="A195" s="309"/>
      <c r="B195" s="317" t="s">
        <v>22</v>
      </c>
      <c r="C195" s="318"/>
      <c r="D195" s="318"/>
      <c r="E195" s="318"/>
      <c r="F195" s="318"/>
      <c r="G195" s="318"/>
      <c r="H195" s="318"/>
      <c r="I195" s="319"/>
    </row>
    <row r="196" spans="1:230" ht="28.5" customHeight="1" x14ac:dyDescent="0.25">
      <c r="A196" s="310"/>
      <c r="B196" s="320" t="s">
        <v>23</v>
      </c>
      <c r="C196" s="321"/>
      <c r="D196" s="321"/>
      <c r="E196" s="321"/>
      <c r="F196" s="321"/>
      <c r="G196" s="321"/>
      <c r="H196" s="321"/>
      <c r="I196" s="322"/>
    </row>
    <row r="197" spans="1:230" ht="52.5" customHeight="1" x14ac:dyDescent="0.25">
      <c r="A197" s="280" t="s">
        <v>24</v>
      </c>
      <c r="B197" s="303" t="s">
        <v>316</v>
      </c>
      <c r="C197" s="304"/>
      <c r="D197" s="304"/>
      <c r="E197" s="304"/>
      <c r="F197" s="304"/>
      <c r="G197" s="304"/>
      <c r="H197" s="304"/>
      <c r="I197" s="305"/>
    </row>
    <row r="198" spans="1:230" ht="44.25" customHeight="1" x14ac:dyDescent="0.25">
      <c r="A198" s="223" t="s">
        <v>25</v>
      </c>
      <c r="B198" s="306" t="s">
        <v>317</v>
      </c>
      <c r="C198" s="306"/>
      <c r="D198" s="306"/>
      <c r="E198" s="306"/>
      <c r="F198" s="306"/>
      <c r="G198" s="306"/>
      <c r="H198" s="306"/>
      <c r="I198" s="307"/>
    </row>
    <row r="199" spans="1:230" x14ac:dyDescent="0.25">
      <c r="E199" s="18"/>
    </row>
    <row r="200" spans="1:230" x14ac:dyDescent="0.25">
      <c r="E200" s="18"/>
    </row>
    <row r="201" spans="1:230" x14ac:dyDescent="0.25">
      <c r="E201" s="18"/>
    </row>
    <row r="202" spans="1:230" x14ac:dyDescent="0.25">
      <c r="E202" s="18"/>
    </row>
    <row r="203" spans="1:230" x14ac:dyDescent="0.25">
      <c r="E203" s="18"/>
    </row>
    <row r="204" spans="1:230" x14ac:dyDescent="0.25">
      <c r="E204" s="18"/>
    </row>
    <row r="205" spans="1:230" x14ac:dyDescent="0.25">
      <c r="E205" s="18"/>
    </row>
    <row r="206" spans="1:230" x14ac:dyDescent="0.25">
      <c r="E206" s="18"/>
      <c r="BF206" s="65"/>
      <c r="BG206" s="65"/>
      <c r="BH206" s="65"/>
      <c r="BI206" s="65"/>
      <c r="BJ206" s="65"/>
      <c r="BK206" s="65"/>
      <c r="BL206" s="65"/>
      <c r="BM206" s="65"/>
      <c r="BN206" s="65"/>
      <c r="BO206" s="65"/>
      <c r="BP206" s="65"/>
      <c r="BQ206" s="65"/>
      <c r="BR206" s="65"/>
      <c r="BS206" s="65"/>
      <c r="BT206" s="65"/>
      <c r="BU206" s="65"/>
      <c r="BV206" s="65"/>
      <c r="BW206" s="65"/>
      <c r="BX206" s="65"/>
      <c r="BY206" s="65"/>
      <c r="BZ206" s="65"/>
      <c r="CA206" s="65"/>
      <c r="CB206" s="65"/>
      <c r="CC206" s="65"/>
      <c r="CD206" s="65"/>
      <c r="CE206" s="65"/>
      <c r="CF206" s="65"/>
      <c r="CG206" s="65"/>
      <c r="CH206" s="65"/>
      <c r="CI206" s="65"/>
      <c r="CJ206" s="65"/>
      <c r="CK206" s="65"/>
      <c r="CL206" s="65"/>
      <c r="CM206" s="65"/>
      <c r="CN206" s="65"/>
      <c r="CO206" s="65"/>
      <c r="CP206" s="65"/>
      <c r="CQ206" s="65"/>
      <c r="CR206" s="65"/>
      <c r="CS206" s="65"/>
      <c r="CT206" s="65"/>
      <c r="CU206" s="65"/>
      <c r="CV206" s="65"/>
      <c r="CW206" s="65"/>
      <c r="CX206" s="65"/>
      <c r="CY206" s="65"/>
      <c r="CZ206" s="65"/>
      <c r="DA206" s="65"/>
      <c r="DB206" s="65"/>
      <c r="DC206" s="65"/>
      <c r="DD206" s="65"/>
      <c r="DE206" s="65"/>
      <c r="DF206" s="65"/>
      <c r="DG206" s="65"/>
      <c r="DH206" s="65"/>
      <c r="DI206" s="65"/>
      <c r="DJ206" s="65"/>
      <c r="DK206" s="65"/>
      <c r="DL206" s="65"/>
      <c r="DM206" s="65"/>
      <c r="DN206" s="65"/>
      <c r="DO206" s="65"/>
      <c r="DP206" s="65"/>
      <c r="DQ206" s="65"/>
      <c r="DR206" s="65"/>
      <c r="DS206" s="65"/>
      <c r="DT206" s="65"/>
      <c r="DU206" s="65"/>
      <c r="DV206" s="65"/>
      <c r="DW206" s="65"/>
      <c r="DX206" s="65"/>
      <c r="DY206" s="65"/>
      <c r="DZ206" s="65"/>
      <c r="EA206" s="65"/>
      <c r="EB206" s="65"/>
      <c r="EC206" s="65"/>
      <c r="ED206" s="65"/>
      <c r="EE206" s="65"/>
      <c r="EF206" s="65"/>
      <c r="EG206" s="65"/>
      <c r="EH206" s="65"/>
      <c r="EI206" s="65"/>
      <c r="EJ206" s="65"/>
      <c r="EK206" s="65"/>
      <c r="EL206" s="65"/>
      <c r="EM206" s="65"/>
      <c r="EN206" s="65"/>
      <c r="EO206" s="65"/>
      <c r="EP206" s="65"/>
      <c r="EQ206" s="65"/>
      <c r="ER206" s="65"/>
      <c r="ES206" s="65"/>
      <c r="ET206" s="65"/>
      <c r="EU206" s="65"/>
      <c r="EV206" s="65"/>
      <c r="EW206" s="65"/>
      <c r="EX206" s="65"/>
      <c r="EY206" s="65"/>
      <c r="EZ206" s="65"/>
      <c r="FA206" s="65"/>
      <c r="FB206" s="65"/>
      <c r="FC206" s="65"/>
      <c r="FD206" s="65"/>
      <c r="FE206" s="65"/>
      <c r="FF206" s="65"/>
      <c r="FG206" s="65"/>
      <c r="FH206" s="65"/>
      <c r="FI206" s="65"/>
      <c r="FJ206" s="65"/>
      <c r="FK206" s="65"/>
      <c r="FL206" s="65"/>
      <c r="FM206" s="65"/>
      <c r="FN206" s="65"/>
      <c r="FO206" s="65"/>
      <c r="FP206" s="65"/>
      <c r="FQ206" s="65"/>
      <c r="FR206" s="65"/>
      <c r="FS206" s="65"/>
      <c r="FT206" s="65"/>
      <c r="FU206" s="65"/>
      <c r="FV206" s="65"/>
      <c r="FW206" s="65"/>
      <c r="FX206" s="65"/>
      <c r="FY206" s="65"/>
      <c r="FZ206" s="65"/>
      <c r="GA206" s="65"/>
      <c r="GB206" s="65"/>
      <c r="GC206" s="65"/>
      <c r="GD206" s="65"/>
      <c r="GE206" s="65"/>
      <c r="GF206" s="65"/>
      <c r="GG206" s="65"/>
      <c r="GH206" s="65"/>
      <c r="GI206" s="65"/>
      <c r="GJ206" s="65"/>
      <c r="GK206" s="65"/>
      <c r="GL206" s="65"/>
      <c r="GM206" s="65"/>
      <c r="GN206" s="65"/>
      <c r="GO206" s="65"/>
      <c r="GP206" s="65"/>
      <c r="GQ206" s="65"/>
      <c r="GR206" s="65"/>
      <c r="GS206" s="65"/>
      <c r="GT206" s="65"/>
      <c r="GU206" s="65"/>
      <c r="GV206" s="65"/>
      <c r="GW206" s="65"/>
      <c r="GX206" s="65"/>
      <c r="GY206" s="65"/>
      <c r="GZ206" s="65"/>
      <c r="HA206" s="65"/>
      <c r="HB206" s="65"/>
      <c r="HC206" s="65"/>
      <c r="HD206" s="65"/>
      <c r="HE206" s="65"/>
      <c r="HF206" s="65"/>
      <c r="HG206" s="65"/>
      <c r="HH206" s="65"/>
      <c r="HI206" s="65"/>
      <c r="HJ206" s="65"/>
      <c r="HK206" s="65"/>
      <c r="HL206" s="65"/>
      <c r="HM206" s="65"/>
      <c r="HN206" s="65"/>
      <c r="HO206" s="65"/>
      <c r="HP206" s="65"/>
      <c r="HQ206" s="65"/>
      <c r="HR206" s="65"/>
      <c r="HS206" s="65"/>
      <c r="HT206" s="65"/>
      <c r="HU206" s="65"/>
      <c r="HV206" s="65"/>
    </row>
    <row r="207" spans="1:230" x14ac:dyDescent="0.25">
      <c r="E207" s="18"/>
    </row>
    <row r="208" spans="1:230" x14ac:dyDescent="0.25">
      <c r="E208" s="18"/>
    </row>
    <row r="209" spans="5:5" x14ac:dyDescent="0.25">
      <c r="E209" s="18"/>
    </row>
    <row r="210" spans="5:5" x14ac:dyDescent="0.25">
      <c r="E210" s="18"/>
    </row>
    <row r="211" spans="5:5" x14ac:dyDescent="0.25">
      <c r="E211" s="18"/>
    </row>
    <row r="212" spans="5:5" x14ac:dyDescent="0.25">
      <c r="E212" s="18"/>
    </row>
    <row r="213" spans="5:5" x14ac:dyDescent="0.25">
      <c r="E213" s="18"/>
    </row>
    <row r="214" spans="5:5" x14ac:dyDescent="0.25">
      <c r="E214" s="18"/>
    </row>
    <row r="215" spans="5:5" x14ac:dyDescent="0.25">
      <c r="E215" s="18"/>
    </row>
    <row r="216" spans="5:5" x14ac:dyDescent="0.25">
      <c r="E216" s="18"/>
    </row>
    <row r="217" spans="5:5" x14ac:dyDescent="0.25">
      <c r="E217" s="18"/>
    </row>
    <row r="218" spans="5:5" x14ac:dyDescent="0.25">
      <c r="E218" s="18"/>
    </row>
    <row r="219" spans="5:5" x14ac:dyDescent="0.25">
      <c r="E219" s="18"/>
    </row>
    <row r="220" spans="5:5" x14ac:dyDescent="0.25">
      <c r="E220" s="18"/>
    </row>
    <row r="221" spans="5:5" x14ac:dyDescent="0.25">
      <c r="E221" s="18"/>
    </row>
    <row r="222" spans="5:5" x14ac:dyDescent="0.25">
      <c r="E222" s="18"/>
    </row>
    <row r="223" spans="5:5" x14ac:dyDescent="0.25">
      <c r="E223" s="18"/>
    </row>
    <row r="224" spans="5:5" x14ac:dyDescent="0.25">
      <c r="E224" s="18"/>
    </row>
    <row r="225" spans="5:5" x14ac:dyDescent="0.25">
      <c r="E225" s="18"/>
    </row>
    <row r="226" spans="5:5" x14ac:dyDescent="0.25">
      <c r="E226" s="18"/>
    </row>
    <row r="227" spans="5:5" x14ac:dyDescent="0.25">
      <c r="E227" s="18"/>
    </row>
    <row r="228" spans="5:5" x14ac:dyDescent="0.25">
      <c r="E228" s="18"/>
    </row>
    <row r="229" spans="5:5" x14ac:dyDescent="0.25">
      <c r="E229" s="18"/>
    </row>
    <row r="230" spans="5:5" x14ac:dyDescent="0.25">
      <c r="E230" s="18"/>
    </row>
    <row r="231" spans="5:5" x14ac:dyDescent="0.25">
      <c r="E231" s="18"/>
    </row>
  </sheetData>
  <sheetProtection algorithmName="SHA-512" hashValue="WtnU1mnN6tdM7g7sV7vp+tcyp4VPZUPta8Ro80mTuaageBJ+EZNHoqjUu48q7vC12B23MtIBV35VffDmVPjOXQ==" saltValue="UJCChjeW499Z28RBTggCOA==" spinCount="100000" sheet="1" objects="1" scenarios="1"/>
  <mergeCells count="34">
    <mergeCell ref="A105:F105"/>
    <mergeCell ref="A35:F35"/>
    <mergeCell ref="A52:F52"/>
    <mergeCell ref="A168:I168"/>
    <mergeCell ref="A107:I107"/>
    <mergeCell ref="A124:I124"/>
    <mergeCell ref="A126:F126"/>
    <mergeCell ref="A128:I128"/>
    <mergeCell ref="A146:I146"/>
    <mergeCell ref="A149:F149"/>
    <mergeCell ref="A151:I151"/>
    <mergeCell ref="A161:I161"/>
    <mergeCell ref="A165:F165"/>
    <mergeCell ref="A99:I99"/>
    <mergeCell ref="A70:I70"/>
    <mergeCell ref="A50:I50"/>
    <mergeCell ref="A1:I1"/>
    <mergeCell ref="A3:I3"/>
    <mergeCell ref="A22:F22"/>
    <mergeCell ref="A55:I55"/>
    <mergeCell ref="A68:F68"/>
    <mergeCell ref="A2:I2"/>
    <mergeCell ref="A37:I37"/>
    <mergeCell ref="A24:I24"/>
    <mergeCell ref="A187:I187"/>
    <mergeCell ref="A189:F189"/>
    <mergeCell ref="B197:I197"/>
    <mergeCell ref="B198:I198"/>
    <mergeCell ref="A193:A196"/>
    <mergeCell ref="B193:I193"/>
    <mergeCell ref="B194:I194"/>
    <mergeCell ref="B195:I195"/>
    <mergeCell ref="B196:I196"/>
    <mergeCell ref="A191:F191"/>
  </mergeCells>
  <phoneticPr fontId="15" type="noConversion"/>
  <hyperlinks>
    <hyperlink ref="B193:I193" r:id="rId1" display="ACCEDI AL SITO WWW.SCUOLABENISTRUMENTALI.IT " xr:uid="{262341D7-F4CD-4CFF-8B45-EB6546095EBA}"/>
    <hyperlink ref="A171" r:id="rId2" xr:uid="{38A629A5-8E21-4795-B3DB-20CB86DD6DDA}"/>
    <hyperlink ref="A170" r:id="rId3" xr:uid="{3AB11F28-9AE5-4C1E-AAD9-52C5D7179F43}"/>
    <hyperlink ref="A174" r:id="rId4" xr:uid="{DB231E4E-0F6D-4A4F-AF21-26D5D76A6A1D}"/>
    <hyperlink ref="A58" r:id="rId5" xr:uid="{1B2E747D-317A-4293-B97F-9741C9AFF30C}"/>
    <hyperlink ref="A57" r:id="rId6" xr:uid="{0846BE5E-5A15-411D-96C8-19EF1DC07B5F}"/>
    <hyperlink ref="A59" r:id="rId7" xr:uid="{E5BE30F6-F9F7-4E3A-822C-020FE90F2D57}"/>
    <hyperlink ref="A60" r:id="rId8" xr:uid="{041CEA68-DFE7-40C7-B828-62E27846B27A}"/>
    <hyperlink ref="A61" r:id="rId9" xr:uid="{9C9012D9-FE0E-426C-826C-24B74113E438}"/>
    <hyperlink ref="A100" r:id="rId10" xr:uid="{45007E8F-EE42-4159-93D4-CF9DAF1B9B34}"/>
    <hyperlink ref="A72" r:id="rId11" xr:uid="{699339BA-89E2-44D7-8D7F-A1C66C3BE858}"/>
    <hyperlink ref="A73" r:id="rId12" xr:uid="{4D927433-59B1-456B-BB24-30E0BD5CBE49}"/>
    <hyperlink ref="A74" r:id="rId13" xr:uid="{9F7D906C-6379-463C-B22F-1716E6C737DB}"/>
    <hyperlink ref="A75" r:id="rId14" xr:uid="{88FB1FEE-3F10-4CB3-A301-A472266B7F6D}"/>
    <hyperlink ref="A101" r:id="rId15" xr:uid="{DB0B1E5A-6891-46C3-A6DD-E2315301170E}"/>
    <hyperlink ref="A76" r:id="rId16" xr:uid="{30B7E990-7866-4B6F-BE31-A2DE791A753E}"/>
    <hyperlink ref="A77" r:id="rId17" xr:uid="{2512DA09-7AF7-4ED1-B250-F4A23B357BA3}"/>
    <hyperlink ref="A78" r:id="rId18" xr:uid="{906B32F8-2E45-4632-85DD-D97D89816471}"/>
    <hyperlink ref="A79" r:id="rId19" xr:uid="{8887B83B-1DD5-48A6-A3D8-10F3522948FB}"/>
    <hyperlink ref="A84" r:id="rId20" xr:uid="{A1D4C547-9F0C-4431-9BFD-00880372B2B4}"/>
    <hyperlink ref="A85" r:id="rId21" xr:uid="{0ACEC903-A9C5-4063-A63C-D16B0714D568}"/>
    <hyperlink ref="A88" r:id="rId22" xr:uid="{83D59077-139B-4376-A9C4-F4E6C1E56707}"/>
    <hyperlink ref="A86" r:id="rId23" xr:uid="{860B2C8D-A264-46C3-A7E8-8022C0B09ADB}"/>
    <hyperlink ref="A102" r:id="rId24" xr:uid="{1C35CABF-4A41-426E-8652-49DC633D1937}"/>
    <hyperlink ref="A104" r:id="rId25" xr:uid="{17F740AC-9149-4615-A5BC-F5D5A64D3870}"/>
    <hyperlink ref="A96" r:id="rId26" xr:uid="{2FE276B1-3500-4C49-BE54-13F97496EFA2}"/>
    <hyperlink ref="A97" r:id="rId27" xr:uid="{72986341-D37C-47D3-AEDE-3E87DBE30395}"/>
    <hyperlink ref="A64" r:id="rId28" xr:uid="{5C27796C-89C6-4EB3-A2BA-FD7A2F6C77AA}"/>
    <hyperlink ref="A95" r:id="rId29" xr:uid="{1507086F-10D5-4B3C-88E0-CCA906DA2935}"/>
    <hyperlink ref="A82" r:id="rId30" xr:uid="{57C248D9-58BA-4913-B9C5-FB7A00B163A0}"/>
    <hyperlink ref="A125" r:id="rId31" xr:uid="{03A1CC8E-74AB-45B7-855F-ADF6869757A3}"/>
    <hyperlink ref="A112" r:id="rId32" xr:uid="{BFDD6726-34C5-4045-9B37-B59346D83D63}"/>
    <hyperlink ref="A114" r:id="rId33" display="Incoterms 202" xr:uid="{A5033954-5396-4E4D-9DD6-8CE11EACFB5C}"/>
    <hyperlink ref="A115" r:id="rId34" xr:uid="{EFA19B2E-B297-4E12-B377-AB6DD14DCCB2}"/>
    <hyperlink ref="A117" r:id="rId35" xr:uid="{63E86805-E7FA-4D71-A398-A9F52F4EE1B6}"/>
    <hyperlink ref="A123" r:id="rId36" xr:uid="{84E93B0F-4489-4C92-A0DF-A1B570DDD0B9}"/>
    <hyperlink ref="A110" r:id="rId37" xr:uid="{61D8E7E1-C7F7-4E7D-98AF-B581EF3FC27D}"/>
    <hyperlink ref="A120" r:id="rId38" display="EXPORT LAB" xr:uid="{9A0ABEC8-C363-4C6E-B92E-5717673558A5}"/>
    <hyperlink ref="A111" r:id="rId39" xr:uid="{A41E89FD-75D0-432C-936D-97FF1172ACE4}"/>
    <hyperlink ref="A121" r:id="rId40" xr:uid="{42FCE5DC-4A03-4F58-8FA5-E0439762FE75}"/>
    <hyperlink ref="A116" r:id="rId41" xr:uid="{F0357F87-A6E2-41D7-90DE-5764F5FEB9D3}"/>
    <hyperlink ref="A113" r:id="rId42" xr:uid="{1DEB5DDE-E05C-4CAD-B248-25FE1991EF75}"/>
    <hyperlink ref="A122" r:id="rId43" display="EXPORT LAB" xr:uid="{5B916878-7F78-4067-91DB-4E4D7AE5508E}"/>
    <hyperlink ref="A109" r:id="rId44" xr:uid="{CEC9DA4F-42CD-4C79-94AF-8EEC3A95327C}"/>
    <hyperlink ref="A118" r:id="rId45" xr:uid="{46E7FD6B-A19B-4B94-85C3-EB0917F4E0AA}"/>
    <hyperlink ref="A159" r:id="rId46" xr:uid="{D9A0F5FE-E2E7-450A-BCD0-2FC14A0697FB}"/>
    <hyperlink ref="A182" r:id="rId47" xr:uid="{2B8A6670-7CDE-451E-BF39-D26D28ACDC1D}"/>
    <hyperlink ref="A184" r:id="rId48" xr:uid="{736A35F4-F53E-40A2-8F97-35543864D720}"/>
    <hyperlink ref="A179" r:id="rId49" xr:uid="{A280B609-146F-4CA1-B7CE-8DF55E1C8761}"/>
    <hyperlink ref="A178" r:id="rId50" xr:uid="{A210C5CE-0B88-4168-A49C-BD985C226AAE}"/>
    <hyperlink ref="A172" r:id="rId51" xr:uid="{33BBE151-18D1-441E-B205-A9AE8D0D62BF}"/>
    <hyperlink ref="A181" r:id="rId52" xr:uid="{E9941895-3208-4A5F-B1D7-D57FD8EC04D9}"/>
    <hyperlink ref="A175" r:id="rId53" display="Controllo di gestione - commessa" xr:uid="{1FF31186-1114-4B81-8112-1C90D98D6FB1}"/>
    <hyperlink ref="A136" r:id="rId54" xr:uid="{C712AE9E-4B22-4E53-BCA4-38F36B420A56}"/>
    <hyperlink ref="A130" r:id="rId55" xr:uid="{EC046945-F900-4665-8299-C79A0CC10EBA}"/>
    <hyperlink ref="A137" r:id="rId56" display="Il buget del personale" xr:uid="{BE2950B2-DBE1-49A1-AC17-7F536344B7C4}"/>
    <hyperlink ref="A138" r:id="rId57" xr:uid="{09EB3F5F-8F09-4C4D-9CB4-D17960B50BBA}"/>
    <hyperlink ref="A140" r:id="rId58" xr:uid="{E873C2C5-2DE5-4344-99F0-2F89B1B59C9E}"/>
    <hyperlink ref="A81" r:id="rId59" xr:uid="{EA0EAC99-13A7-4727-BE72-B5403FF104C7}"/>
    <hyperlink ref="A141" r:id="rId60" xr:uid="{8BA3164E-890C-41EA-9D4A-203496EEFA43}"/>
    <hyperlink ref="A131" r:id="rId61" xr:uid="{715B7C71-67EB-4D11-86DD-36351CE959B4}"/>
    <hyperlink ref="A132" r:id="rId62" xr:uid="{07D1884A-6348-4F82-9D5F-33E14F2A174E}"/>
    <hyperlink ref="A119" r:id="rId63" xr:uid="{407B91C3-C8BB-4C55-8EB8-1AF87530D872}"/>
    <hyperlink ref="A143" r:id="rId64" xr:uid="{090438E4-7572-4621-B709-F4A6A1870209}"/>
    <hyperlink ref="A139" r:id="rId65" xr:uid="{503A75BB-842E-4BEE-972D-E3A9F90D0405}"/>
    <hyperlink ref="A176" r:id="rId66" xr:uid="{0C1F427A-F876-48A9-AA25-03647CED8EC3}"/>
    <hyperlink ref="A180" r:id="rId67" xr:uid="{A6502A48-21DC-4BB8-A749-D8493C28D541}"/>
    <hyperlink ref="A177" r:id="rId68" xr:uid="{E11A6F0F-9701-4260-B072-B63612D99775}"/>
    <hyperlink ref="A173" r:id="rId69" xr:uid="{B94006A3-5D43-4805-A7D1-B4BF94B1BD18}"/>
    <hyperlink ref="A63" r:id="rId70" xr:uid="{9839220C-88C0-42D8-8B0D-CFE1FB7DEAF3}"/>
    <hyperlink ref="A9" r:id="rId71" xr:uid="{D1EC2033-5DFB-40EE-ACA7-F4E8FC0194A8}"/>
    <hyperlink ref="A31" r:id="rId72" xr:uid="{D1C4CB44-4336-4C90-BBCE-174A90454483}"/>
    <hyperlink ref="A29" r:id="rId73" xr:uid="{8FC709DB-B413-4A20-995D-BBB35FE08764}"/>
    <hyperlink ref="A30" r:id="rId74" xr:uid="{90274820-4C8F-4D2F-A6AC-888DF2333411}"/>
    <hyperlink ref="A62" r:id="rId75" xr:uid="{93BF00DF-2572-4AEC-A692-E963E8877019}"/>
    <hyperlink ref="A7" r:id="rId76" xr:uid="{6AD63344-7384-427C-ACE5-6CF1310418BC}"/>
    <hyperlink ref="A8" r:id="rId77" xr:uid="{424B7C3C-80A8-4F01-8445-D451462E45A0}"/>
    <hyperlink ref="A11" r:id="rId78" xr:uid="{00F33E30-8E6C-4282-8D6A-3ED2FE035467}"/>
    <hyperlink ref="A135" r:id="rId79" xr:uid="{D378FA4F-F036-4B85-B7E4-FA4D43A24630}"/>
    <hyperlink ref="A142" r:id="rId80" xr:uid="{66140A75-343C-4755-A714-83AA8B87AF1E}"/>
    <hyperlink ref="A133" r:id="rId81" xr:uid="{E39F0D3A-9703-4E62-A516-CF99D26BA1A7}"/>
    <hyperlink ref="A134" r:id="rId82" xr:uid="{F39655F4-BC53-4C25-A480-0DB9800096EC}"/>
    <hyperlink ref="A6" r:id="rId83" xr:uid="{08E91DC1-5CEB-4893-B12D-F9CDB97DD74C}"/>
    <hyperlink ref="A13" r:id="rId84" xr:uid="{F69F8BD3-97B6-450E-853C-02F6D2A52D14}"/>
    <hyperlink ref="A14" r:id="rId85" xr:uid="{2AFEEE9C-A229-4EF3-8A1C-5E7203B1BEBA}"/>
    <hyperlink ref="A40" r:id="rId86" xr:uid="{9E7A466D-F73C-45EA-8715-91BEE732125A}"/>
    <hyperlink ref="A39" r:id="rId87" xr:uid="{7A06305E-2154-4993-84D5-BB157149A349}"/>
    <hyperlink ref="A43" r:id="rId88" xr:uid="{A9E1B0D5-DAC9-46A7-820F-1E82A2B81C56}"/>
    <hyperlink ref="A45" r:id="rId89" xr:uid="{065C8F99-D70C-40D4-B795-604DB95B1614}"/>
    <hyperlink ref="A47" r:id="rId90" xr:uid="{41CC635A-346C-4E13-9070-5189A3F0A328}"/>
    <hyperlink ref="A46" r:id="rId91" xr:uid="{DDC7FC7A-81B2-4ED1-87FF-C2EE0D22A7D5}"/>
    <hyperlink ref="A41" r:id="rId92" display="Principi di accountability" xr:uid="{24FF1A9E-703F-44BD-9171-BC3DA92F6D9F}"/>
    <hyperlink ref="A44" r:id="rId93" xr:uid="{42532945-418B-4C4E-88B7-ADBB954DE4AA}"/>
    <hyperlink ref="A42" r:id="rId94" xr:uid="{35DA27ED-3BFC-4B7A-8C6F-3735F5955181}"/>
    <hyperlink ref="A80" r:id="rId95" xr:uid="{6BE0619C-C3B7-4F61-8BE1-23FE6D9453A9}"/>
    <hyperlink ref="A83" r:id="rId96" xr:uid="{605CD4B2-24D3-4F16-A40B-A7ADDE3C2C50}"/>
    <hyperlink ref="A87" r:id="rId97" xr:uid="{CBAD8C10-CD38-4E97-A892-3FFC7662A51B}"/>
    <hyperlink ref="A90" r:id="rId98" xr:uid="{7B8D856F-4069-4357-AEF9-CBAB1686D364}"/>
    <hyperlink ref="A91" r:id="rId99" xr:uid="{C94F0056-929E-422B-85A8-5F7E1948A890}"/>
    <hyperlink ref="A94" r:id="rId100" xr:uid="{A307550F-83CA-42EB-A024-134741AF1145}"/>
    <hyperlink ref="A92" r:id="rId101" xr:uid="{CBCAAB79-51BD-41E9-96F6-81C92087478A}"/>
    <hyperlink ref="A93" r:id="rId102" xr:uid="{B0BFA7C6-FA9E-4E64-A23B-12ACC2A4AE7B}"/>
    <hyperlink ref="A49" r:id="rId103" xr:uid="{E79C73DF-2F75-4808-8FCE-17D452D04667}"/>
    <hyperlink ref="A32" r:id="rId104" display="Pianificare il flusso degli acquisti minimizzando l'impegno finanziario con un efficiente piano di montaggio" xr:uid="{7FF9B781-1075-47BF-8828-C06A426C16BE}"/>
    <hyperlink ref="A5" r:id="rId105" xr:uid="{ECBBEBA7-C6DB-4827-8177-150B1B1DC36D}"/>
    <hyperlink ref="A51" r:id="rId106" display="Sustainability Lab" xr:uid="{90FCE360-6B19-47D4-8C0D-00EF8C423D0A}"/>
    <hyperlink ref="A48" r:id="rId107" xr:uid="{EF012B4D-B005-41F5-9C5C-2DA0795FE5C1}"/>
    <hyperlink ref="A156" r:id="rId108" xr:uid="{D70554C4-2E59-412F-92DB-33D96CCDAA1B}"/>
    <hyperlink ref="A155" r:id="rId109" xr:uid="{44661D58-07C6-4208-B532-FB96D640FBBF}"/>
    <hyperlink ref="A147" r:id="rId110" xr:uid="{AFE7509D-4A1E-456D-82BA-77F97F29819F}"/>
    <hyperlink ref="A16" r:id="rId111" xr:uid="{065B800F-D51D-4D2F-8108-435B7FE0116A}"/>
    <hyperlink ref="A89" r:id="rId112" xr:uid="{D9694575-909E-4DE2-B86C-E2D6625614FF}"/>
    <hyperlink ref="A10" r:id="rId113" xr:uid="{B2F3ABE0-FB11-4925-8863-10DE68814256}"/>
    <hyperlink ref="A162" r:id="rId114" xr:uid="{7335C2EB-431B-4D5C-B3AB-51B3CC7FAED0}"/>
    <hyperlink ref="A153" r:id="rId115" xr:uid="{0B953C82-0BFD-49A7-BC9F-817EE02B2A7D}"/>
    <hyperlink ref="A154" r:id="rId116" xr:uid="{284BB1AB-44D9-4B5C-AF49-31167C8AB2B2}"/>
    <hyperlink ref="A188" r:id="rId117" display="Gestione e Controllo delle Commesse nel Settore dei Beni Strumentali" xr:uid="{E6F930D1-F435-465B-ADE0-904F7755509B}"/>
    <hyperlink ref="A27" r:id="rId118" xr:uid="{278126D7-C25D-4AA3-BFFB-C4063101E75A}"/>
  </hyperlinks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verticalDpi="300" r:id="rId119"/>
  <drawing r:id="rId120"/>
  <legacyDrawing r:id="rId121"/>
  <controls>
    <mc:AlternateContent xmlns:mc="http://schemas.openxmlformats.org/markup-compatibility/2006">
      <mc:Choice Requires="x14">
        <control shapeId="1026" r:id="rId122" name="Control 2">
          <controlPr defaultSize="0" r:id="rId123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26" r:id="rId122" name="Control 2"/>
      </mc:Fallback>
    </mc:AlternateContent>
    <mc:AlternateContent xmlns:mc="http://schemas.openxmlformats.org/markup-compatibility/2006">
      <mc:Choice Requires="x14">
        <control shapeId="1027" r:id="rId124" name="Control 3">
          <controlPr defaultSize="0" r:id="rId123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27" r:id="rId124" name="Control 3"/>
      </mc:Fallback>
    </mc:AlternateContent>
    <mc:AlternateContent xmlns:mc="http://schemas.openxmlformats.org/markup-compatibility/2006">
      <mc:Choice Requires="x14">
        <control shapeId="1028" r:id="rId125" name="Control 4">
          <controlPr defaultSize="0" r:id="rId126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28" r:id="rId125" name="Control 4"/>
      </mc:Fallback>
    </mc:AlternateContent>
    <mc:AlternateContent xmlns:mc="http://schemas.openxmlformats.org/markup-compatibility/2006">
      <mc:Choice Requires="x14">
        <control shapeId="1029" r:id="rId127" name="Control 5">
          <controlPr defaultSize="0" r:id="rId123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29" r:id="rId127" name="Control 5"/>
      </mc:Fallback>
    </mc:AlternateContent>
    <mc:AlternateContent xmlns:mc="http://schemas.openxmlformats.org/markup-compatibility/2006">
      <mc:Choice Requires="x14">
        <control shapeId="1030" r:id="rId128" name="Control 6">
          <controlPr defaultSize="0" r:id="rId123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30" r:id="rId128" name="Control 6"/>
      </mc:Fallback>
    </mc:AlternateContent>
    <mc:AlternateContent xmlns:mc="http://schemas.openxmlformats.org/markup-compatibility/2006">
      <mc:Choice Requires="x14">
        <control shapeId="1031" r:id="rId129" name="Control 7">
          <controlPr defaultSize="0" r:id="rId123">
            <anchor moveWithCells="1">
              <from>
                <xdr:col>0</xdr:col>
                <xdr:colOff>0</xdr:colOff>
                <xdr:row>18</xdr:row>
                <xdr:rowOff>114300</xdr:rowOff>
              </from>
              <to>
                <xdr:col>0</xdr:col>
                <xdr:colOff>257175</xdr:colOff>
                <xdr:row>18</xdr:row>
                <xdr:rowOff>381000</xdr:rowOff>
              </to>
            </anchor>
          </controlPr>
        </control>
      </mc:Choice>
      <mc:Fallback>
        <control shapeId="1031" r:id="rId129" name="Control 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E3BF-1DA0-4720-A149-24C810D81802}">
  <sheetPr>
    <pageSetUpPr fitToPage="1"/>
  </sheetPr>
  <dimension ref="A1:I11"/>
  <sheetViews>
    <sheetView workbookViewId="0">
      <selection activeCell="F12" sqref="F12"/>
    </sheetView>
  </sheetViews>
  <sheetFormatPr defaultRowHeight="15" x14ac:dyDescent="0.25"/>
  <cols>
    <col min="1" max="1" width="38.7109375" customWidth="1"/>
    <col min="4" max="4" width="21.85546875" customWidth="1"/>
    <col min="5" max="5" width="26.140625" customWidth="1"/>
    <col min="6" max="6" width="28.28515625" customWidth="1"/>
  </cols>
  <sheetData>
    <row r="1" spans="1:9" s="18" customFormat="1" ht="21.95" customHeight="1" x14ac:dyDescent="0.25">
      <c r="A1" s="370" t="s">
        <v>191</v>
      </c>
      <c r="B1" s="370"/>
      <c r="C1" s="370"/>
      <c r="D1" s="370"/>
      <c r="E1" s="370"/>
      <c r="F1" s="370"/>
      <c r="G1" s="370"/>
      <c r="H1" s="370"/>
      <c r="I1" s="370"/>
    </row>
    <row r="2" spans="1:9" s="18" customFormat="1" ht="33.75" customHeight="1" x14ac:dyDescent="0.25">
      <c r="A2" s="371" t="s">
        <v>190</v>
      </c>
      <c r="B2" s="371"/>
      <c r="C2" s="371"/>
      <c r="D2" s="371"/>
      <c r="E2" s="371"/>
      <c r="F2" s="371"/>
      <c r="G2" s="371"/>
      <c r="H2" s="371"/>
      <c r="I2" s="371"/>
    </row>
    <row r="3" spans="1:9" s="18" customFormat="1" ht="60" x14ac:dyDescent="0.25">
      <c r="A3" s="125" t="s">
        <v>0</v>
      </c>
      <c r="B3" s="125" t="s">
        <v>1</v>
      </c>
      <c r="C3" s="125" t="s">
        <v>2</v>
      </c>
      <c r="D3" s="126" t="s">
        <v>3</v>
      </c>
      <c r="E3" s="125" t="s">
        <v>4</v>
      </c>
      <c r="F3" s="125" t="s">
        <v>5</v>
      </c>
      <c r="G3" s="127" t="s">
        <v>6</v>
      </c>
      <c r="H3" s="125" t="s">
        <v>7</v>
      </c>
      <c r="I3" s="125" t="s">
        <v>8</v>
      </c>
    </row>
    <row r="4" spans="1:9" s="18" customFormat="1" ht="26.25" customHeight="1" x14ac:dyDescent="0.25">
      <c r="A4" s="247" t="s">
        <v>192</v>
      </c>
      <c r="B4" s="248">
        <v>8</v>
      </c>
      <c r="C4" s="248" t="s">
        <v>52</v>
      </c>
      <c r="D4" s="249" t="s">
        <v>129</v>
      </c>
      <c r="E4" s="133">
        <v>900</v>
      </c>
      <c r="F4" s="133">
        <v>1000</v>
      </c>
      <c r="G4" s="134"/>
      <c r="H4" s="135">
        <f>G4*E4</f>
        <v>0</v>
      </c>
      <c r="I4" s="135">
        <f>F4*G4</f>
        <v>0</v>
      </c>
    </row>
    <row r="5" spans="1:9" s="18" customFormat="1" ht="26.25" customHeight="1" x14ac:dyDescent="0.25">
      <c r="A5" s="240" t="s">
        <v>193</v>
      </c>
      <c r="B5" s="128">
        <v>18</v>
      </c>
      <c r="C5" s="128" t="s">
        <v>194</v>
      </c>
      <c r="D5" s="129" t="s">
        <v>195</v>
      </c>
      <c r="E5" s="130">
        <v>3500</v>
      </c>
      <c r="F5" s="130">
        <v>4200</v>
      </c>
      <c r="G5" s="131"/>
      <c r="H5" s="132">
        <f>G5*E5</f>
        <v>0</v>
      </c>
      <c r="I5" s="132">
        <f>F5*G5</f>
        <v>0</v>
      </c>
    </row>
    <row r="6" spans="1:9" s="18" customFormat="1" ht="26.25" customHeight="1" x14ac:dyDescent="0.25">
      <c r="A6" s="247" t="s">
        <v>196</v>
      </c>
      <c r="B6" s="248" t="s">
        <v>208</v>
      </c>
      <c r="C6" s="248" t="s">
        <v>197</v>
      </c>
      <c r="D6" s="249" t="s">
        <v>198</v>
      </c>
      <c r="E6" s="133">
        <v>900</v>
      </c>
      <c r="F6" s="133">
        <v>1100</v>
      </c>
      <c r="G6" s="134"/>
      <c r="H6" s="135">
        <f t="shared" ref="H6:H10" si="0">G6*E6</f>
        <v>0</v>
      </c>
      <c r="I6" s="135">
        <f t="shared" ref="I6:I10" si="1">F6*G6</f>
        <v>0</v>
      </c>
    </row>
    <row r="7" spans="1:9" s="18" customFormat="1" ht="26.25" customHeight="1" x14ac:dyDescent="0.25">
      <c r="A7" s="240" t="s">
        <v>199</v>
      </c>
      <c r="B7" s="128" t="s">
        <v>207</v>
      </c>
      <c r="C7" s="128" t="s">
        <v>52</v>
      </c>
      <c r="D7" s="129" t="s">
        <v>200</v>
      </c>
      <c r="E7" s="130">
        <v>990</v>
      </c>
      <c r="F7" s="130">
        <v>1200</v>
      </c>
      <c r="G7" s="131"/>
      <c r="H7" s="132">
        <f t="shared" si="0"/>
        <v>0</v>
      </c>
      <c r="I7" s="132">
        <f t="shared" si="1"/>
        <v>0</v>
      </c>
    </row>
    <row r="8" spans="1:9" s="18" customFormat="1" ht="26.25" customHeight="1" x14ac:dyDescent="0.25">
      <c r="A8" s="241" t="s">
        <v>201</v>
      </c>
      <c r="B8" s="248" t="s">
        <v>206</v>
      </c>
      <c r="C8" s="248" t="s">
        <v>52</v>
      </c>
      <c r="D8" s="249" t="s">
        <v>202</v>
      </c>
      <c r="E8" s="133">
        <v>350</v>
      </c>
      <c r="F8" s="133">
        <v>420</v>
      </c>
      <c r="G8" s="134"/>
      <c r="H8" s="135">
        <f t="shared" si="0"/>
        <v>0</v>
      </c>
      <c r="I8" s="135">
        <f t="shared" si="1"/>
        <v>0</v>
      </c>
    </row>
    <row r="9" spans="1:9" s="18" customFormat="1" ht="26.25" customHeight="1" x14ac:dyDescent="0.25">
      <c r="A9" s="240" t="s">
        <v>203</v>
      </c>
      <c r="B9" s="128" t="s">
        <v>204</v>
      </c>
      <c r="C9" s="128" t="s">
        <v>77</v>
      </c>
      <c r="D9" s="129" t="s">
        <v>205</v>
      </c>
      <c r="E9" s="130">
        <v>3500</v>
      </c>
      <c r="F9" s="130">
        <v>4000</v>
      </c>
      <c r="G9" s="131"/>
      <c r="H9" s="132">
        <f t="shared" si="0"/>
        <v>0</v>
      </c>
      <c r="I9" s="132">
        <f t="shared" si="1"/>
        <v>0</v>
      </c>
    </row>
    <row r="10" spans="1:9" s="18" customFormat="1" ht="26.25" customHeight="1" x14ac:dyDescent="0.25">
      <c r="A10" s="247" t="s">
        <v>216</v>
      </c>
      <c r="B10" s="248" t="s">
        <v>217</v>
      </c>
      <c r="C10" s="248" t="s">
        <v>52</v>
      </c>
      <c r="D10" s="249" t="s">
        <v>218</v>
      </c>
      <c r="E10" s="133">
        <v>350</v>
      </c>
      <c r="F10" s="133">
        <v>420</v>
      </c>
      <c r="G10" s="134"/>
      <c r="H10" s="135">
        <f t="shared" si="0"/>
        <v>0</v>
      </c>
      <c r="I10" s="135">
        <f t="shared" si="1"/>
        <v>0</v>
      </c>
    </row>
    <row r="11" spans="1:9" s="18" customFormat="1" ht="18" customHeight="1" x14ac:dyDescent="0.25">
      <c r="A11" s="372" t="s">
        <v>306</v>
      </c>
      <c r="B11" s="372"/>
      <c r="C11" s="372"/>
      <c r="D11" s="372"/>
      <c r="E11" s="372"/>
      <c r="F11" s="372"/>
      <c r="G11" s="123">
        <f>SUM(G4:G10)</f>
        <v>0</v>
      </c>
      <c r="H11" s="124">
        <f>SUM(H4:H10)</f>
        <v>0</v>
      </c>
      <c r="I11" s="124">
        <f>SUM(I4:I10)</f>
        <v>0</v>
      </c>
    </row>
  </sheetData>
  <mergeCells count="3">
    <mergeCell ref="A1:I1"/>
    <mergeCell ref="A2:I2"/>
    <mergeCell ref="A11:F11"/>
  </mergeCells>
  <hyperlinks>
    <hyperlink ref="A5" r:id="rId1" xr:uid="{E4BB912C-ED7D-49DD-9489-43CA73D7002E}"/>
    <hyperlink ref="A4" r:id="rId2" xr:uid="{96C86598-107C-448C-A662-42A180E08E11}"/>
    <hyperlink ref="A6" r:id="rId3" xr:uid="{0CA1B335-FB01-4BAF-B415-58E6C772889E}"/>
    <hyperlink ref="A7" r:id="rId4" xr:uid="{84BD179D-8BCC-41B3-9520-345387D7AE59}"/>
    <hyperlink ref="A8" r:id="rId5" xr:uid="{D7F309C6-6C29-43CF-977B-9B1B7443C0DC}"/>
    <hyperlink ref="A9" r:id="rId6" xr:uid="{59707C3D-DBAF-4551-93CF-4027A05156CF}"/>
  </hyperlinks>
  <pageMargins left="0.70866141732283472" right="0.70866141732283472" top="0.74803149606299213" bottom="0.74803149606299213" header="0.31496062992125984" footer="0.31496062992125984"/>
  <pageSetup paperSize="9" scale="82" orientation="landscape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Catalogo 2025</vt:lpstr>
      <vt:lpstr> SBS+ Management Academy</vt:lpstr>
      <vt:lpstr>'Catalogo 2025'!Area_stampa</vt:lpstr>
      <vt:lpstr>QUELLO_CHE_I_COMMERCIALI_DEVONO_SAPERE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Muratori - Scuola Beni Strumentali</dc:creator>
  <cp:lastModifiedBy>Federica Mastropaolo - Machines of Italy</cp:lastModifiedBy>
  <cp:lastPrinted>2024-12-10T16:32:57Z</cp:lastPrinted>
  <dcterms:created xsi:type="dcterms:W3CDTF">2015-06-05T18:17:20Z</dcterms:created>
  <dcterms:modified xsi:type="dcterms:W3CDTF">2025-01-08T09:34:20Z</dcterms:modified>
</cp:coreProperties>
</file>